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yukaotsu/Desktop/Excel集計表/"/>
    </mc:Choice>
  </mc:AlternateContent>
  <xr:revisionPtr revIDLastSave="0" documentId="8_{F2D11EF0-5803-FC4B-A03F-CF8D75B3FD69}" xr6:coauthVersionLast="47" xr6:coauthVersionMax="47" xr10:uidLastSave="{00000000-0000-0000-0000-000000000000}"/>
  <bookViews>
    <workbookView xWindow="37560" yWindow="1220" windowWidth="21180" windowHeight="19440" xr2:uid="{00000000-000D-0000-FFFF-FFFF00000000}"/>
  </bookViews>
  <sheets>
    <sheet name="学年集計・発注書" sheetId="1" r:id="rId1"/>
    <sheet name="生徒入力_1組" sheetId="2" r:id="rId2"/>
    <sheet name="生徒入力_2組" sheetId="3" r:id="rId3"/>
    <sheet name="生徒入力_3組" sheetId="4" r:id="rId4"/>
    <sheet name="生徒入力_4組" sheetId="5" r:id="rId5"/>
    <sheet name="生徒入力_5組" sheetId="6" r:id="rId6"/>
    <sheet name="生徒入力_6組" sheetId="7" r:id="rId7"/>
    <sheet name="生徒入力_7組" sheetId="8" r:id="rId8"/>
    <sheet name="生徒入力_8組" sheetId="9" r:id="rId9"/>
    <sheet name="生徒入力_9組" sheetId="10" r:id="rId10"/>
    <sheet name="生徒入力_10組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7" i="11" l="1"/>
  <c r="D47" i="11"/>
  <c r="C47" i="11"/>
  <c r="E46" i="11"/>
  <c r="E45" i="11"/>
  <c r="E44" i="11"/>
  <c r="E43" i="11"/>
  <c r="E42" i="11"/>
  <c r="E41" i="11"/>
  <c r="E40" i="11"/>
  <c r="E39" i="11"/>
  <c r="E38" i="11"/>
  <c r="E37" i="11"/>
  <c r="E36" i="11"/>
  <c r="E35" i="11"/>
  <c r="E34" i="11"/>
  <c r="E33" i="11"/>
  <c r="E32" i="11"/>
  <c r="E31" i="11"/>
  <c r="E30" i="11"/>
  <c r="E29" i="11"/>
  <c r="E28" i="11"/>
  <c r="E27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E14" i="11"/>
  <c r="E13" i="11"/>
  <c r="E12" i="11"/>
  <c r="E11" i="11"/>
  <c r="K10" i="1" s="1"/>
  <c r="E10" i="11"/>
  <c r="E9" i="11"/>
  <c r="E8" i="11"/>
  <c r="E7" i="11"/>
  <c r="E47" i="11" s="1"/>
  <c r="E1" i="11"/>
  <c r="F47" i="10"/>
  <c r="D47" i="10"/>
  <c r="C47" i="10"/>
  <c r="E46" i="10"/>
  <c r="E45" i="10"/>
  <c r="E44" i="10"/>
  <c r="E43" i="10"/>
  <c r="E42" i="10"/>
  <c r="E41" i="10"/>
  <c r="E40" i="10"/>
  <c r="E39" i="10"/>
  <c r="E38" i="10"/>
  <c r="E37" i="10"/>
  <c r="E36" i="10"/>
  <c r="E35" i="10"/>
  <c r="E34" i="10"/>
  <c r="E33" i="10"/>
  <c r="E32" i="10"/>
  <c r="E31" i="10"/>
  <c r="E30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E8" i="10"/>
  <c r="E7" i="10"/>
  <c r="E47" i="10" s="1"/>
  <c r="E1" i="10"/>
  <c r="F47" i="9"/>
  <c r="D47" i="9"/>
  <c r="C47" i="9"/>
  <c r="E46" i="9"/>
  <c r="E45" i="9"/>
  <c r="E44" i="9"/>
  <c r="E43" i="9"/>
  <c r="E42" i="9"/>
  <c r="E41" i="9"/>
  <c r="E40" i="9"/>
  <c r="E39" i="9"/>
  <c r="E38" i="9"/>
  <c r="E37" i="9"/>
  <c r="E36" i="9"/>
  <c r="E35" i="9"/>
  <c r="E34" i="9"/>
  <c r="E33" i="9"/>
  <c r="E32" i="9"/>
  <c r="E31" i="9"/>
  <c r="E30" i="9"/>
  <c r="E29" i="9"/>
  <c r="E28" i="9"/>
  <c r="E27" i="9"/>
  <c r="E26" i="9"/>
  <c r="E25" i="9"/>
  <c r="E24" i="9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E9" i="9"/>
  <c r="E8" i="9"/>
  <c r="E7" i="9"/>
  <c r="E47" i="9" s="1"/>
  <c r="E1" i="9"/>
  <c r="F47" i="8"/>
  <c r="D47" i="8"/>
  <c r="C47" i="8"/>
  <c r="E46" i="8"/>
  <c r="E45" i="8"/>
  <c r="E44" i="8"/>
  <c r="E43" i="8"/>
  <c r="E42" i="8"/>
  <c r="E41" i="8"/>
  <c r="E40" i="8"/>
  <c r="E39" i="8"/>
  <c r="E38" i="8"/>
  <c r="E37" i="8"/>
  <c r="E36" i="8"/>
  <c r="E35" i="8"/>
  <c r="E34" i="8"/>
  <c r="E33" i="8"/>
  <c r="E32" i="8"/>
  <c r="E31" i="8"/>
  <c r="E30" i="8"/>
  <c r="E29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8" i="8"/>
  <c r="E7" i="8"/>
  <c r="E47" i="8" s="1"/>
  <c r="E1" i="8"/>
  <c r="F47" i="7"/>
  <c r="D47" i="7"/>
  <c r="C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E28" i="7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E47" i="7" s="1"/>
  <c r="E8" i="7"/>
  <c r="E7" i="7"/>
  <c r="E1" i="7"/>
  <c r="F47" i="6"/>
  <c r="D47" i="6"/>
  <c r="C47" i="6"/>
  <c r="E46" i="6"/>
  <c r="E45" i="6"/>
  <c r="E44" i="6"/>
  <c r="E43" i="6"/>
  <c r="E42" i="6"/>
  <c r="E41" i="6"/>
  <c r="E40" i="6"/>
  <c r="E39" i="6"/>
  <c r="E38" i="6"/>
  <c r="E37" i="6"/>
  <c r="E36" i="6"/>
  <c r="E35" i="6"/>
  <c r="E34" i="6"/>
  <c r="E33" i="6"/>
  <c r="E32" i="6"/>
  <c r="E31" i="6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47" i="6" s="1"/>
  <c r="E1" i="6"/>
  <c r="F47" i="5"/>
  <c r="D47" i="5"/>
  <c r="C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47" i="5" s="1"/>
  <c r="E8" i="5"/>
  <c r="E7" i="5"/>
  <c r="E1" i="5"/>
  <c r="F47" i="4"/>
  <c r="D47" i="4"/>
  <c r="C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47" i="4" s="1"/>
  <c r="E8" i="4"/>
  <c r="E7" i="4"/>
  <c r="E1" i="4"/>
  <c r="F47" i="3"/>
  <c r="D47" i="3"/>
  <c r="C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47" i="3" s="1"/>
  <c r="E8" i="3"/>
  <c r="E7" i="3"/>
  <c r="E1" i="3"/>
  <c r="F47" i="2"/>
  <c r="D47" i="2"/>
  <c r="C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B9" i="1" s="1"/>
  <c r="E10" i="2"/>
  <c r="E9" i="2"/>
  <c r="E47" i="2" s="1"/>
  <c r="E8" i="2"/>
  <c r="E7" i="2"/>
  <c r="E1" i="2"/>
  <c r="O25" i="1"/>
  <c r="M24" i="1"/>
  <c r="L24" i="1"/>
  <c r="K24" i="1"/>
  <c r="J24" i="1"/>
  <c r="I24" i="1"/>
  <c r="H24" i="1"/>
  <c r="G24" i="1"/>
  <c r="F24" i="1"/>
  <c r="E24" i="1"/>
  <c r="D24" i="1"/>
  <c r="M23" i="1"/>
  <c r="L23" i="1"/>
  <c r="K23" i="1"/>
  <c r="J23" i="1"/>
  <c r="I23" i="1"/>
  <c r="H23" i="1"/>
  <c r="G23" i="1"/>
  <c r="F23" i="1"/>
  <c r="E23" i="1"/>
  <c r="D23" i="1"/>
  <c r="M22" i="1"/>
  <c r="L22" i="1"/>
  <c r="K22" i="1"/>
  <c r="J22" i="1"/>
  <c r="I22" i="1"/>
  <c r="H22" i="1"/>
  <c r="G22" i="1"/>
  <c r="F22" i="1"/>
  <c r="E22" i="1"/>
  <c r="D22" i="1"/>
  <c r="M21" i="1"/>
  <c r="L21" i="1"/>
  <c r="L25" i="1" s="1"/>
  <c r="K21" i="1"/>
  <c r="J21" i="1"/>
  <c r="I21" i="1"/>
  <c r="H21" i="1"/>
  <c r="H25" i="1" s="1"/>
  <c r="G21" i="1"/>
  <c r="F21" i="1"/>
  <c r="E21" i="1"/>
  <c r="D21" i="1"/>
  <c r="O17" i="1"/>
  <c r="M16" i="1"/>
  <c r="L16" i="1"/>
  <c r="K16" i="1"/>
  <c r="J16" i="1"/>
  <c r="I16" i="1"/>
  <c r="H16" i="1"/>
  <c r="G16" i="1"/>
  <c r="F16" i="1"/>
  <c r="E16" i="1"/>
  <c r="D16" i="1"/>
  <c r="M15" i="1"/>
  <c r="L15" i="1"/>
  <c r="K15" i="1"/>
  <c r="K17" i="1" s="1"/>
  <c r="J15" i="1"/>
  <c r="I15" i="1"/>
  <c r="I17" i="1" s="1"/>
  <c r="H15" i="1"/>
  <c r="H17" i="1" s="1"/>
  <c r="G15" i="1"/>
  <c r="F15" i="1"/>
  <c r="F17" i="1" s="1"/>
  <c r="E15" i="1"/>
  <c r="D15" i="1"/>
  <c r="K11" i="1"/>
  <c r="J11" i="1"/>
  <c r="I11" i="1"/>
  <c r="H11" i="1"/>
  <c r="G11" i="1"/>
  <c r="F11" i="1"/>
  <c r="E11" i="1"/>
  <c r="D11" i="1"/>
  <c r="C11" i="1"/>
  <c r="B11" i="1"/>
  <c r="J10" i="1"/>
  <c r="I10" i="1"/>
  <c r="H10" i="1"/>
  <c r="F10" i="1"/>
  <c r="E10" i="1"/>
  <c r="D10" i="1"/>
  <c r="C10" i="1"/>
  <c r="B10" i="1"/>
  <c r="K9" i="1"/>
  <c r="J9" i="1"/>
  <c r="I9" i="1"/>
  <c r="H9" i="1"/>
  <c r="G9" i="1"/>
  <c r="F9" i="1"/>
  <c r="E9" i="1"/>
  <c r="D9" i="1"/>
  <c r="C9" i="1"/>
  <c r="G25" i="1" l="1"/>
  <c r="M25" i="1"/>
  <c r="G17" i="1"/>
  <c r="M17" i="1"/>
  <c r="F25" i="1"/>
  <c r="J17" i="1"/>
  <c r="J25" i="1"/>
  <c r="E25" i="1"/>
  <c r="I25" i="1"/>
  <c r="L17" i="1"/>
  <c r="K25" i="1"/>
  <c r="N21" i="1"/>
  <c r="P21" i="1" s="1"/>
  <c r="N22" i="1"/>
  <c r="P22" i="1" s="1"/>
  <c r="N23" i="1"/>
  <c r="P23" i="1" s="1"/>
  <c r="N24" i="1"/>
  <c r="P24" i="1" s="1"/>
  <c r="E17" i="1"/>
  <c r="N15" i="1"/>
  <c r="P15" i="1" s="1"/>
  <c r="N16" i="1"/>
  <c r="P16" i="1" s="1"/>
  <c r="L9" i="1"/>
  <c r="M9" i="1" s="1"/>
  <c r="G10" i="1"/>
  <c r="L10" i="1" s="1"/>
  <c r="D17" i="1"/>
  <c r="D25" i="1"/>
  <c r="P17" i="1" l="1"/>
  <c r="A27" i="1"/>
  <c r="N17" i="1"/>
  <c r="N25" i="1"/>
  <c r="P25" i="1"/>
</calcChain>
</file>

<file path=xl/sharedStrings.xml><?xml version="1.0" encoding="utf-8"?>
<sst xmlns="http://schemas.openxmlformats.org/spreadsheetml/2006/main" count="258" uniqueCount="141">
  <si>
    <t>【家庭科教材 発注集計書】 シンキングトートバッグ（学年一括）</t>
  </si>
  <si>
    <t>※1組〜10組の生徒入力シートと自動連動しています。該当しないクラスは空欄のままで問題ありません。</t>
  </si>
  <si>
    <t>学校名</t>
  </si>
  <si>
    <t>○○中学校</t>
  </si>
  <si>
    <t>学年</t>
  </si>
  <si>
    <t>第   学年</t>
  </si>
  <si>
    <t>担当教諭名</t>
  </si>
  <si>
    <t xml:space="preserve">      印</t>
  </si>
  <si>
    <t>発注日</t>
  </si>
  <si>
    <t>20   年   月   日</t>
  </si>
  <si>
    <t>納品希望日</t>
  </si>
  <si>
    <t>教材名・品番</t>
  </si>
  <si>
    <t>■ クラス別 生徒入力進捗状況</t>
  </si>
  <si>
    <t>クラス</t>
  </si>
  <si>
    <t>1組</t>
  </si>
  <si>
    <t>2組</t>
  </si>
  <si>
    <t>3組</t>
  </si>
  <si>
    <t>4組</t>
  </si>
  <si>
    <t>5組</t>
  </si>
  <si>
    <t>6組</t>
  </si>
  <si>
    <t>7組</t>
  </si>
  <si>
    <t>8組</t>
  </si>
  <si>
    <t>9組</t>
  </si>
  <si>
    <t>10組</t>
  </si>
  <si>
    <t>学年計</t>
  </si>
  <si>
    <t>全体の入力完了チェック</t>
  </si>
  <si>
    <t>入力済人数</t>
  </si>
  <si>
    <t>未入力人数</t>
  </si>
  <si>
    <t>シート移動</t>
  </si>
  <si>
    <t>※青字をクリックすると各クラスの生徒入力シートへ移動します</t>
  </si>
  <si>
    <t>■ 1. 本体サイズ別 集計表（バッグ本体）</t>
  </si>
  <si>
    <t>No.</t>
  </si>
  <si>
    <t>発注品番</t>
  </si>
  <si>
    <t>学年合計</t>
  </si>
  <si>
    <t>先生予備</t>
  </si>
  <si>
    <t>★ 発注総数</t>
  </si>
  <si>
    <t>仕様・備考</t>
  </si>
  <si>
    <t>大(通常サイズ)</t>
  </si>
  <si>
    <t>T9120</t>
  </si>
  <si>
    <t>小(miniサイズ)</t>
  </si>
  <si>
    <t>T9121</t>
  </si>
  <si>
    <t>【本体 合計】</t>
  </si>
  <si>
    <t>-</t>
  </si>
  <si>
    <t>※全生徒数＋予備計</t>
  </si>
  <si>
    <t>■ 2. ポケット布カラー別 集計表（付属パーツ）</t>
  </si>
  <si>
    <t>配色パターン名</t>
  </si>
  <si>
    <t>記号/品番</t>
  </si>
  <si>
    <t>ピンク/茶</t>
  </si>
  <si>
    <t>A</t>
  </si>
  <si>
    <t>黄/水色</t>
  </si>
  <si>
    <t>B</t>
  </si>
  <si>
    <t>若草/藍色</t>
  </si>
  <si>
    <t>C</t>
  </si>
  <si>
    <t>紫/黒</t>
  </si>
  <si>
    <t>D</t>
  </si>
  <si>
    <t>【ポケット 合計】</t>
  </si>
  <si>
    <t>※本体合計数と一致必須</t>
  </si>
  <si>
    <t>【生徒希望入力】 シンキングトートバッグ（1組）</t>
  </si>
  <si>
    <t>※出席番号と氏名を確認し、【サイズ】と【ポケットの色】の2箇所をプルダウン（▼）から選んでください。未選択は赤く表示されます。</t>
  </si>
  <si>
    <t>学年・組:</t>
  </si>
  <si>
    <t>第   学年   1組</t>
  </si>
  <si>
    <t>教材名:</t>
  </si>
  <si>
    <t>シンキングトートバッグ</t>
  </si>
  <si>
    <t>出席番号</t>
  </si>
  <si>
    <t>生徒氏名</t>
  </si>
  <si>
    <t>① サイズ（▼大・小から選択）</t>
  </si>
  <si>
    <t>② ポケットの色（▼4配色から選択）</t>
  </si>
  <si>
    <t>入力チェック</t>
  </si>
  <si>
    <t>備考</t>
  </si>
  <si>
    <t>生徒氏名01</t>
  </si>
  <si>
    <t>生徒氏名02</t>
  </si>
  <si>
    <t>生徒氏名03</t>
  </si>
  <si>
    <t>生徒氏名04</t>
  </si>
  <si>
    <t>生徒氏名05</t>
  </si>
  <si>
    <t>生徒氏名06</t>
  </si>
  <si>
    <t>生徒氏名07</t>
  </si>
  <si>
    <t>生徒氏名08</t>
  </si>
  <si>
    <t>生徒氏名09</t>
  </si>
  <si>
    <t>生徒氏名10</t>
  </si>
  <si>
    <t>生徒氏名11</t>
  </si>
  <si>
    <t>生徒氏名12</t>
  </si>
  <si>
    <t>生徒氏名13</t>
  </si>
  <si>
    <t>生徒氏名14</t>
  </si>
  <si>
    <t>生徒氏名15</t>
  </si>
  <si>
    <t>生徒氏名16</t>
  </si>
  <si>
    <t>生徒氏名17</t>
  </si>
  <si>
    <t>生徒氏名18</t>
  </si>
  <si>
    <t>生徒氏名19</t>
  </si>
  <si>
    <t>生徒氏名20</t>
  </si>
  <si>
    <t>生徒氏名21</t>
  </si>
  <si>
    <t>生徒氏名22</t>
  </si>
  <si>
    <t>生徒氏名23</t>
  </si>
  <si>
    <t>生徒氏名24</t>
  </si>
  <si>
    <t>生徒氏名25</t>
  </si>
  <si>
    <t>生徒氏名26</t>
  </si>
  <si>
    <t>生徒氏名27</t>
  </si>
  <si>
    <t>生徒氏名28</t>
  </si>
  <si>
    <t>生徒氏名29</t>
  </si>
  <si>
    <t>生徒氏名30</t>
  </si>
  <si>
    <t>【1組 集計状況】</t>
  </si>
  <si>
    <t>【生徒希望入力】 シンキングトートバッグ（2組）</t>
  </si>
  <si>
    <t>第   学年   2組</t>
  </si>
  <si>
    <t>【2組 集計状況】</t>
  </si>
  <si>
    <t>【生徒希望入力】 シンキングトートバッグ（3組）</t>
  </si>
  <si>
    <t>第   学年   3組</t>
  </si>
  <si>
    <t>【3組 集計状況】</t>
  </si>
  <si>
    <t>【生徒希望入力】 シンキングトートバッグ（4組）</t>
  </si>
  <si>
    <t>第   学年   4組</t>
  </si>
  <si>
    <t>【4組 集計状況】</t>
  </si>
  <si>
    <t>【生徒希望入力】 シンキングトートバッグ（5組）</t>
  </si>
  <si>
    <t>第   学年   5組</t>
  </si>
  <si>
    <t>【5組 集計状況】</t>
  </si>
  <si>
    <t>【生徒希望入力】 シンキングトートバッグ（6組）</t>
  </si>
  <si>
    <t>第   学年   6組</t>
  </si>
  <si>
    <t>【6組 集計状況】</t>
  </si>
  <si>
    <t>【生徒希望入力】 シンキングトートバッグ（7組）</t>
  </si>
  <si>
    <t>第   学年   7組</t>
  </si>
  <si>
    <t>【7組 集計状況】</t>
  </si>
  <si>
    <t>【生徒希望入力】 シンキングトートバッグ（8組）</t>
  </si>
  <si>
    <t>第   学年   8組</t>
  </si>
  <si>
    <t>【8組 集計状況】</t>
  </si>
  <si>
    <t>【生徒希望入力】 シンキングトートバッグ（9組）</t>
  </si>
  <si>
    <t>第   学年   9組</t>
  </si>
  <si>
    <t>【9組 集計状況】</t>
  </si>
  <si>
    <t>【生徒希望入力】 シンキングトートバッグ（10組）</t>
  </si>
  <si>
    <t>第   学年   10組</t>
  </si>
  <si>
    <t>【10組 集計状況】</t>
  </si>
  <si>
    <t>サイズ区分</t>
    <phoneticPr fontId="8"/>
  </si>
  <si>
    <t>シンキングトートバッグ （教材 / T9120・T9121）</t>
    <phoneticPr fontId="8"/>
  </si>
  <si>
    <t>生徒氏名を入力</t>
    <rPh sb="0" eb="4">
      <t>セイト</t>
    </rPh>
    <rPh sb="5" eb="7">
      <t>ニュウリョク</t>
    </rPh>
    <phoneticPr fontId="8"/>
  </si>
  <si>
    <t>【先生方へ：本集計・発注シートご利用時のお願いとポイント】</t>
    <phoneticPr fontId="8"/>
  </si>
  <si>
    <t>1,使わないクラスのシートについて</t>
    <phoneticPr fontId="8"/>
  </si>
  <si>
    <t>2,クラスの人数のカウントについて</t>
    <phoneticPr fontId="8"/>
  </si>
  <si>
    <t>各クラスの生徒数は、各シートの「生徒氏名」欄に入力された行数を自動でカウントします（名前が入っていない行は人数に含まれません）。</t>
    <rPh sb="1" eb="2">
      <t xml:space="preserve">ヒトクラス </t>
    </rPh>
    <rPh sb="6" eb="8">
      <t>ニンズウ</t>
    </rPh>
    <rPh sb="14" eb="16">
      <t>セイト</t>
    </rPh>
    <rPh sb="17" eb="18">
      <t>ラn</t>
    </rPh>
    <rPh sb="19" eb="21">
      <t>ニュウリョク</t>
    </rPh>
    <rPh sb="24" eb="25">
      <t>ギョウ</t>
    </rPh>
    <rPh sb="32" eb="34">
      <t>ニn</t>
    </rPh>
    <phoneticPr fontId="8"/>
  </si>
  <si>
    <t>3,先生用・予備分の注文方法</t>
    <phoneticPr fontId="8"/>
  </si>
  <si>
    <t>4,ご注文方法</t>
    <rPh sb="5" eb="7">
      <t>ホウ</t>
    </rPh>
    <phoneticPr fontId="8"/>
  </si>
  <si>
    <t>5,納品後の仕分け・チェック表として</t>
    <rPh sb="2" eb="5">
      <t>ノウ</t>
    </rPh>
    <rPh sb="6" eb="8">
      <t>シワケ</t>
    </rPh>
    <rPh sb="14" eb="15">
      <t>ヒョウ</t>
    </rPh>
    <phoneticPr fontId="8"/>
  </si>
  <si>
    <t>教材の納品後は、この集計表をそのまま印刷（または画面で確認）していただくことで、各クラスへの教材の配分・仕分けチェックリストとしてそのままご活用いただけます。</t>
    <phoneticPr fontId="8"/>
  </si>
  <si>
    <r>
      <t>生徒の集計と先生予備の入力が完了しましたら、こちらの「学年集計・発注書」シート</t>
    </r>
    <r>
      <rPr>
        <i/>
        <sz val="6"/>
        <color rgb="FF666666"/>
        <rFont val="Meiryo"/>
        <family val="2"/>
        <charset val="128"/>
      </rPr>
      <t>（または本エクセルファイル）</t>
    </r>
    <r>
      <rPr>
        <i/>
        <sz val="9"/>
        <color rgb="FF666666"/>
        <rFont val="Meiryo"/>
        <family val="2"/>
        <charset val="128"/>
      </rPr>
      <t>を当社または販売店様へご提出・ご送付ください。</t>
    </r>
    <rPh sb="29" eb="32">
      <t>ハンバイ</t>
    </rPh>
    <rPh sb="32" eb="33">
      <t>サマ</t>
    </rPh>
    <phoneticPr fontId="8"/>
  </si>
  <si>
    <r>
      <t>学年が3クラスや4クラスなど、使わないクラスのシートがあっても</t>
    </r>
    <r>
      <rPr>
        <i/>
        <sz val="10"/>
        <color theme="8" tint="-0.249977111117893"/>
        <rFont val="Meiryo"/>
        <family val="2"/>
        <charset val="128"/>
      </rPr>
      <t>削除せず、そのまま未入力の状態で置いておいてください</t>
    </r>
    <r>
      <rPr>
        <i/>
        <sz val="9"/>
        <color rgb="FF666666"/>
        <rFont val="Meiryo"/>
        <family val="2"/>
        <charset val="128"/>
      </rPr>
      <t>（数式が連動しているため、自動的に「0個」として計算されます）。</t>
    </r>
    <rPh sb="29" eb="31">
      <t>サクジヨ</t>
    </rPh>
    <phoneticPr fontId="8"/>
  </si>
  <si>
    <r>
      <t>先生用の見本や予備分をご注文される場合は、各クラスの入力シートではなく、</t>
    </r>
    <r>
      <rPr>
        <i/>
        <sz val="9"/>
        <color theme="0" tint="-0.499984740745262"/>
        <rFont val="Meiryo"/>
        <family val="2"/>
        <charset val="128"/>
      </rPr>
      <t>こちらの「学年集計・発注書」シートの「先生予備」列に直接数量をご入力</t>
    </r>
    <r>
      <rPr>
        <i/>
        <sz val="9"/>
        <color rgb="FF666666"/>
        <rFont val="Meiryo"/>
        <family val="2"/>
        <charset val="128"/>
      </rPr>
      <t>ください。</t>
    </r>
    <rPh sb="1" eb="4">
      <t>センセイ</t>
    </rPh>
    <rPh sb="5" eb="7">
      <t>ヨビ</t>
    </rPh>
    <rPh sb="7" eb="9">
      <t>チュウモn</t>
    </rPh>
    <rPh sb="15" eb="17">
      <t>ガクネn</t>
    </rPh>
    <rPh sb="17" eb="19">
      <t>シュウケイ</t>
    </rPh>
    <rPh sb="20" eb="22">
      <t>ハッチュウ</t>
    </rPh>
    <rPh sb="22" eb="23">
      <t>sy</t>
    </rPh>
    <rPh sb="29" eb="31">
      <t>センセイ</t>
    </rPh>
    <rPh sb="31" eb="33">
      <t xml:space="preserve">ヨビ </t>
    </rPh>
    <rPh sb="34" eb="35">
      <t>レテゥ</t>
    </rPh>
    <rPh sb="36" eb="38">
      <t>ガイトウ</t>
    </rPh>
    <rPh sb="40" eb="41">
      <t>チョク</t>
    </rPh>
    <rPh sb="41" eb="43">
      <t>スウ</t>
    </rPh>
    <rPh sb="44" eb="46">
      <t>ニュウリョク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</si>
</sst>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ＭＳ Ｐゴシック"/>
      <family val="2"/>
      <scheme val="minor"/>
    </font>
    <font>
      <b/>
      <sz val="15"/>
      <color rgb="FF1B365D"/>
      <name val="Meiryo"/>
      <family val="2"/>
      <charset val="128"/>
    </font>
    <font>
      <i/>
      <sz val="9"/>
      <color rgb="FF666666"/>
      <name val="Meiryo"/>
      <family val="2"/>
      <charset val="128"/>
    </font>
    <font>
      <b/>
      <sz val="10"/>
      <color rgb="FF000000"/>
      <name val="Meiryo"/>
      <family val="2"/>
      <charset val="128"/>
    </font>
    <font>
      <sz val="10"/>
      <color rgb="FF000000"/>
      <name val="Meiryo"/>
      <family val="2"/>
      <charset val="128"/>
    </font>
    <font>
      <b/>
      <sz val="11"/>
      <color rgb="FF1B365D"/>
      <name val="Meiryo"/>
      <family val="2"/>
      <charset val="128"/>
    </font>
    <font>
      <b/>
      <sz val="10"/>
      <color rgb="FFFFFFFF"/>
      <name val="Meiryo"/>
      <family val="2"/>
      <charset val="128"/>
    </font>
    <font>
      <b/>
      <u/>
      <sz val="10"/>
      <color rgb="FF0056B3"/>
      <name val="Meiryo"/>
      <family val="2"/>
      <charset val="128"/>
    </font>
    <font>
      <sz val="6"/>
      <name val="ＭＳ Ｐゴシック"/>
      <family val="3"/>
      <charset val="128"/>
      <scheme val="minor"/>
    </font>
    <font>
      <b/>
      <sz val="12"/>
      <color rgb="FF000000"/>
      <name val="Meiryo"/>
      <family val="2"/>
      <charset val="128"/>
    </font>
    <font>
      <sz val="12"/>
      <color theme="1"/>
      <name val="ＭＳ Ｐゴシック"/>
      <family val="2"/>
      <scheme val="minor"/>
    </font>
    <font>
      <sz val="10"/>
      <color theme="1" tint="0.14999847407452621"/>
      <name val="メイリオ イタリック"/>
      <charset val="128"/>
    </font>
    <font>
      <i/>
      <sz val="10"/>
      <color theme="1" tint="0.14999847407452621"/>
      <name val="Meiryo"/>
      <family val="2"/>
      <charset val="128"/>
    </font>
    <font>
      <i/>
      <sz val="10"/>
      <color rgb="FF262626"/>
      <name val="Meiryo"/>
      <family val="2"/>
      <charset val="128"/>
    </font>
    <font>
      <i/>
      <sz val="6"/>
      <color rgb="FF666666"/>
      <name val="Meiryo"/>
      <family val="2"/>
      <charset val="128"/>
    </font>
    <font>
      <i/>
      <sz val="10"/>
      <color theme="8" tint="-0.249977111117893"/>
      <name val="Meiryo"/>
      <family val="2"/>
      <charset val="128"/>
    </font>
    <font>
      <i/>
      <sz val="9"/>
      <color theme="0" tint="-0.499984740745262"/>
      <name val="Meiryo"/>
      <family val="2"/>
      <charset val="128"/>
    </font>
  </fonts>
  <fills count="8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2B5B84"/>
        <bgColor rgb="FF2B5B84"/>
      </patternFill>
    </fill>
    <fill>
      <patternFill patternType="solid">
        <fgColor rgb="FF1B365D"/>
        <bgColor rgb="FF1B365D"/>
      </patternFill>
    </fill>
    <fill>
      <patternFill patternType="solid">
        <fgColor rgb="FFE8EEF5"/>
        <bgColor rgb="FFE8EEF5"/>
      </patternFill>
    </fill>
    <fill>
      <patternFill patternType="solid">
        <fgColor rgb="FFFFF3CD"/>
        <bgColor rgb="FFFFF3CD"/>
      </patternFill>
    </fill>
    <fill>
      <patternFill patternType="solid">
        <fgColor rgb="FFFFE082"/>
        <bgColor rgb="FFFFE082"/>
      </patternFill>
    </fill>
  </fills>
  <borders count="6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  <border>
      <left style="thin">
        <color rgb="FFD0D5DD"/>
      </left>
      <right style="thin">
        <color rgb="FFD0D5DD"/>
      </right>
      <top style="thin">
        <color rgb="FF7F8C8D"/>
      </top>
      <bottom style="double">
        <color rgb="FF7F8C8D"/>
      </bottom>
      <diagonal/>
    </border>
    <border>
      <left/>
      <right style="thin">
        <color rgb="FFD0D5DD"/>
      </right>
      <top style="thin">
        <color rgb="FFD0D5DD"/>
      </top>
      <bottom style="thin">
        <color rgb="FFD0D5DD"/>
      </bottom>
      <diagonal/>
    </border>
    <border>
      <left/>
      <right/>
      <top style="thin">
        <color rgb="FFD0D5DD"/>
      </top>
      <bottom style="thin">
        <color rgb="FFD0D5DD"/>
      </bottom>
      <diagonal/>
    </border>
    <border>
      <left/>
      <right style="thin">
        <color rgb="FFD0D5DD"/>
      </right>
      <top style="thin">
        <color rgb="FF7F8C8D"/>
      </top>
      <bottom style="double">
        <color rgb="FF7F8C8D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6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/>
    <xf numFmtId="0" fontId="4" fillId="0" borderId="1" xfId="0" applyFont="1" applyBorder="1" applyAlignment="1">
      <alignment horizontal="left" vertical="center"/>
    </xf>
    <xf numFmtId="0" fontId="0" fillId="0" borderId="4" xfId="0" applyBorder="1"/>
    <xf numFmtId="0" fontId="0" fillId="0" borderId="3" xfId="0" applyBorder="1"/>
    <xf numFmtId="0" fontId="5" fillId="0" borderId="0" xfId="0" applyFont="1"/>
    <xf numFmtId="0" fontId="3" fillId="5" borderId="2" xfId="0" applyFont="1" applyFill="1" applyBorder="1" applyAlignment="1">
      <alignment horizontal="center" vertical="center"/>
    </xf>
    <xf numFmtId="0" fontId="0" fillId="0" borderId="5" xfId="0" applyBorder="1"/>
    <xf numFmtId="0" fontId="3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10" fillId="0" borderId="4" xfId="0" applyFont="1" applyBorder="1"/>
    <xf numFmtId="0" fontId="10" fillId="0" borderId="3" xfId="0" applyFont="1" applyBorder="1"/>
    <xf numFmtId="0" fontId="2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0" fillId="0" borderId="0" xfId="0" applyFont="1"/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</cellXfs>
  <cellStyles count="1">
    <cellStyle name="標準" xfId="0" builtinId="0"/>
  </cellStyles>
  <dxfs count="35">
    <dxf>
      <font>
        <b/>
        <sz val="10"/>
        <color rgb="FF15803D"/>
        <name val="Meiryo"/>
      </font>
      <fill>
        <patternFill patternType="solid">
          <fgColor rgb="FFDCFCE7"/>
          <bgColor rgb="FFDCFCE7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15803D"/>
        <name val="Meiryo"/>
      </font>
      <fill>
        <patternFill patternType="solid">
          <fgColor rgb="FFDCFCE7"/>
          <bgColor rgb="FFDCFCE7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15803D"/>
        <name val="Meiryo"/>
      </font>
      <fill>
        <patternFill patternType="solid">
          <fgColor rgb="FFDCFCE7"/>
          <bgColor rgb="FFDCFCE7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15803D"/>
        <name val="Meiryo"/>
      </font>
      <fill>
        <patternFill patternType="solid">
          <fgColor rgb="FFDCFCE7"/>
          <bgColor rgb="FFDCFCE7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15803D"/>
        <name val="Meiryo"/>
      </font>
      <fill>
        <patternFill patternType="solid">
          <fgColor rgb="FFDCFCE7"/>
          <bgColor rgb="FFDCFCE7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15803D"/>
        <name val="Meiryo"/>
      </font>
      <fill>
        <patternFill patternType="solid">
          <fgColor rgb="FFDCFCE7"/>
          <bgColor rgb="FFDCFCE7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15803D"/>
        <name val="Meiryo"/>
      </font>
      <fill>
        <patternFill patternType="solid">
          <fgColor rgb="FFDCFCE7"/>
          <bgColor rgb="FFDCFCE7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15803D"/>
        <name val="Meiryo"/>
      </font>
      <fill>
        <patternFill patternType="solid">
          <fgColor rgb="FFDCFCE7"/>
          <bgColor rgb="FFDCFCE7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15803D"/>
        <name val="Meiryo"/>
      </font>
      <fill>
        <patternFill patternType="solid">
          <fgColor rgb="FFDCFCE7"/>
          <bgColor rgb="FFDCFCE7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15803D"/>
        <name val="Meiryo"/>
      </font>
      <fill>
        <patternFill patternType="solid">
          <fgColor rgb="FFDCFCE7"/>
          <bgColor rgb="FFDCFCE7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15803D"/>
        <name val="Meiryo"/>
      </font>
      <fill>
        <patternFill patternType="solid">
          <fgColor rgb="FFDCFCE7"/>
          <bgColor rgb="FFDCFCE7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15803D"/>
        <name val="Meiryo"/>
      </font>
      <fill>
        <patternFill patternType="solid">
          <fgColor rgb="FFDCFCE7"/>
          <bgColor rgb="FFDCFCE7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546111</xdr:colOff>
      <xdr:row>0</xdr:row>
      <xdr:rowOff>33903</xdr:rowOff>
    </xdr:from>
    <xdr:to>
      <xdr:col>16</xdr:col>
      <xdr:colOff>366436</xdr:colOff>
      <xdr:row>1</xdr:row>
      <xdr:rowOff>34008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02DBAB2-FB81-1D56-3A80-0EE97DAB3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4528" y="33903"/>
          <a:ext cx="1848671" cy="484350"/>
        </a:xfrm>
        <a:prstGeom prst="rect">
          <a:avLst/>
        </a:prstGeom>
      </xdr:spPr>
    </xdr:pic>
    <xdr:clientData/>
  </xdr:twoCellAnchor>
  <xdr:twoCellAnchor editAs="oneCell">
    <xdr:from>
      <xdr:col>16</xdr:col>
      <xdr:colOff>637741</xdr:colOff>
      <xdr:row>0</xdr:row>
      <xdr:rowOff>178473</xdr:rowOff>
    </xdr:from>
    <xdr:to>
      <xdr:col>16</xdr:col>
      <xdr:colOff>2051334</xdr:colOff>
      <xdr:row>1</xdr:row>
      <xdr:rowOff>171419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BBF7C144-3B1A-C1DE-ECD0-BA2113A8C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64504" y="178473"/>
          <a:ext cx="1413593" cy="4771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1064975</xdr:colOff>
      <xdr:row>1</xdr:row>
      <xdr:rowOff>1015861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CD0BF5C-504B-5094-A3B2-77644AE65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7425"/>
          <a:ext cx="7772400" cy="101586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1066800</xdr:colOff>
      <xdr:row>1</xdr:row>
      <xdr:rowOff>1015861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5A3337B-DEFE-C2FD-16EF-FAB7E6B30E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5600"/>
          <a:ext cx="7772400" cy="101586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1066800</xdr:colOff>
      <xdr:row>1</xdr:row>
      <xdr:rowOff>1015861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3A4282D-F3C4-2CB4-9423-B1CA7713B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5600"/>
          <a:ext cx="7772400" cy="101586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1066800</xdr:colOff>
      <xdr:row>1</xdr:row>
      <xdr:rowOff>1015861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548E8BF-018A-1042-2A66-678DB395E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5600"/>
          <a:ext cx="7772400" cy="101586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1066800</xdr:colOff>
      <xdr:row>1</xdr:row>
      <xdr:rowOff>1015861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14A7C83-5F81-1DA5-957A-52B6AAFE0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5600"/>
          <a:ext cx="7772400" cy="101586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1066800</xdr:colOff>
      <xdr:row>1</xdr:row>
      <xdr:rowOff>1015861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9EC57E4-A9D9-FB2A-76B9-5C9FF0CEF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5600"/>
          <a:ext cx="7772400" cy="101586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1066800</xdr:colOff>
      <xdr:row>1</xdr:row>
      <xdr:rowOff>1015861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CF5C8E8-1EBD-3FA9-7F28-0D449CED6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5600"/>
          <a:ext cx="7772400" cy="101586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1066800</xdr:colOff>
      <xdr:row>1</xdr:row>
      <xdr:rowOff>1015861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BD271F5-022C-D6CC-A26A-9D25F9F01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5600"/>
          <a:ext cx="7772400" cy="101586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1066800</xdr:colOff>
      <xdr:row>1</xdr:row>
      <xdr:rowOff>1015861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AC9327B-AFFA-5B9D-305C-011F649BA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5600"/>
          <a:ext cx="7772400" cy="101586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1066800</xdr:colOff>
      <xdr:row>1</xdr:row>
      <xdr:rowOff>1015861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FE0273F-7986-F0B5-3676-EC0F0FE10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5600"/>
          <a:ext cx="7772400" cy="10158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8"/>
  <sheetViews>
    <sheetView tabSelected="1" zoomScaleNormal="100" workbookViewId="0">
      <selection sqref="A1:G1"/>
    </sheetView>
  </sheetViews>
  <sheetFormatPr baseColWidth="10" defaultColWidth="8.83203125" defaultRowHeight="14"/>
  <cols>
    <col min="1" max="16" width="13.33203125" customWidth="1"/>
    <col min="17" max="17" width="30" customWidth="1"/>
  </cols>
  <sheetData>
    <row r="1" spans="1:17" ht="38" customHeight="1">
      <c r="A1" s="23" t="s">
        <v>0</v>
      </c>
      <c r="B1" s="23"/>
      <c r="C1" s="23"/>
      <c r="D1" s="23"/>
      <c r="E1" s="23"/>
      <c r="F1" s="23"/>
      <c r="G1" s="23"/>
      <c r="N1" s="25"/>
      <c r="O1" s="25"/>
      <c r="P1" s="25"/>
      <c r="Q1" s="25"/>
    </row>
    <row r="2" spans="1:17" ht="18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N2" s="25"/>
      <c r="O2" s="25"/>
      <c r="P2" s="25"/>
      <c r="Q2" s="25"/>
    </row>
    <row r="4" spans="1:17" ht="22" customHeight="1">
      <c r="A4" s="33" t="s">
        <v>2</v>
      </c>
      <c r="B4" s="29"/>
      <c r="C4" s="27" t="s">
        <v>3</v>
      </c>
      <c r="D4" s="28"/>
      <c r="E4" s="29"/>
      <c r="F4" s="33" t="s">
        <v>4</v>
      </c>
      <c r="G4" s="29"/>
      <c r="H4" s="27" t="s">
        <v>5</v>
      </c>
      <c r="I4" s="33" t="s">
        <v>6</v>
      </c>
      <c r="J4" s="29"/>
      <c r="K4" s="27" t="s">
        <v>7</v>
      </c>
      <c r="L4" s="28"/>
      <c r="M4" s="29"/>
      <c r="N4" s="1"/>
      <c r="O4" s="1"/>
      <c r="P4" s="1"/>
      <c r="Q4" s="1"/>
    </row>
    <row r="5" spans="1:17" ht="22" customHeight="1">
      <c r="A5" s="33" t="s">
        <v>8</v>
      </c>
      <c r="B5" s="29"/>
      <c r="C5" s="27" t="s">
        <v>9</v>
      </c>
      <c r="D5" s="28"/>
      <c r="E5" s="29"/>
      <c r="F5" s="33" t="s">
        <v>10</v>
      </c>
      <c r="G5" s="29"/>
      <c r="H5" s="27" t="s">
        <v>9</v>
      </c>
      <c r="I5" s="33" t="s">
        <v>11</v>
      </c>
      <c r="J5" s="29"/>
      <c r="K5" s="27" t="s">
        <v>128</v>
      </c>
      <c r="L5" s="28"/>
      <c r="M5" s="28"/>
      <c r="N5" s="28"/>
      <c r="O5" s="28"/>
      <c r="P5" s="28"/>
      <c r="Q5" s="29"/>
    </row>
    <row r="7" spans="1:17" ht="22" customHeight="1">
      <c r="A7" s="30" t="s">
        <v>12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7" ht="22" customHeight="1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4" t="s">
        <v>24</v>
      </c>
      <c r="M8" s="34" t="s">
        <v>25</v>
      </c>
      <c r="N8" s="28"/>
      <c r="O8" s="28"/>
      <c r="P8" s="28"/>
      <c r="Q8" s="29"/>
    </row>
    <row r="9" spans="1:17" ht="21" customHeight="1">
      <c r="A9" s="5" t="s">
        <v>26</v>
      </c>
      <c r="B9" s="6">
        <f>COUNTIF(生徒入力_1組!$E$7:$E$46, "完了")</f>
        <v>0</v>
      </c>
      <c r="C9" s="6">
        <f>COUNTIF(生徒入力_2組!$E$7:$E$46, "完了")</f>
        <v>0</v>
      </c>
      <c r="D9" s="6">
        <f>COUNTIF(生徒入力_3組!$E$7:$E$46, "完了")</f>
        <v>0</v>
      </c>
      <c r="E9" s="6">
        <f>COUNTIF(生徒入力_4組!$E$7:$E$46, "完了")</f>
        <v>0</v>
      </c>
      <c r="F9" s="6">
        <f>COUNTIF(生徒入力_5組!$E$7:$E$46, "完了")</f>
        <v>0</v>
      </c>
      <c r="G9" s="6">
        <f>COUNTIF(生徒入力_6組!$E$7:$E$46, "完了")</f>
        <v>0</v>
      </c>
      <c r="H9" s="6">
        <f>COUNTIF(生徒入力_7組!$E$7:$E$46, "完了")</f>
        <v>0</v>
      </c>
      <c r="I9" s="6">
        <f>COUNTIF(生徒入力_8組!$E$7:$E$46, "完了")</f>
        <v>0</v>
      </c>
      <c r="J9" s="6">
        <f>COUNTIF(生徒入力_9組!$E$7:$E$46, "完了")</f>
        <v>0</v>
      </c>
      <c r="K9" s="6">
        <f>COUNTIF(生徒入力_10組!$E$7:$E$46, "完了")</f>
        <v>0</v>
      </c>
      <c r="L9" s="7">
        <f>SUM(B9:K9)</f>
        <v>0</v>
      </c>
      <c r="M9" s="35" t="str">
        <f>IF(L9=0, "未集計（生徒シートに入力してください）", IF(SUM(B10:K10)=0, "★ 全生徒の希望入力が完了しています", "※ 未入力の生徒が残っています"))</f>
        <v>未集計（生徒シートに入力してください）</v>
      </c>
      <c r="N9" s="28"/>
      <c r="O9" s="28"/>
      <c r="P9" s="28"/>
      <c r="Q9" s="29"/>
    </row>
    <row r="10" spans="1:17" ht="21" customHeight="1">
      <c r="A10" s="5" t="s">
        <v>27</v>
      </c>
      <c r="B10" s="6">
        <f>COUNTIF(生徒入力_1組!$E$7:$E$46, "★*")</f>
        <v>30</v>
      </c>
      <c r="C10" s="6">
        <f>COUNTIF(生徒入力_2組!$E$7:$E$46, "★*")</f>
        <v>1</v>
      </c>
      <c r="D10" s="6">
        <f>COUNTIF(生徒入力_3組!$E$7:$E$46, "★*")</f>
        <v>0</v>
      </c>
      <c r="E10" s="6">
        <f>COUNTIF(生徒入力_4組!$E$7:$E$46, "★*")</f>
        <v>0</v>
      </c>
      <c r="F10" s="6">
        <f>COUNTIF(生徒入力_5組!$E$7:$E$46, "★*")</f>
        <v>0</v>
      </c>
      <c r="G10" s="6">
        <f>COUNTIF(生徒入力_6組!$E$7:$E$46, "★*")</f>
        <v>0</v>
      </c>
      <c r="H10" s="6">
        <f>COUNTIF(生徒入力_7組!$E$7:$E$46, "★*")</f>
        <v>0</v>
      </c>
      <c r="I10" s="6">
        <f>COUNTIF(生徒入力_8組!$E$7:$E$46, "★*")</f>
        <v>0</v>
      </c>
      <c r="J10" s="6">
        <f>COUNTIF(生徒入力_9組!$E$7:$E$46, "★*")</f>
        <v>0</v>
      </c>
      <c r="K10" s="6">
        <f>COUNTIF(生徒入力_10組!$E$7:$E$46, "★*")</f>
        <v>0</v>
      </c>
      <c r="L10" s="7">
        <f>SUM(B10:K10)</f>
        <v>31</v>
      </c>
    </row>
    <row r="11" spans="1:17" ht="21" customHeight="1">
      <c r="A11" s="8" t="s">
        <v>28</v>
      </c>
      <c r="B11" s="9" t="str">
        <f>HYPERLINK("#'生徒入力_1組'!A1", "1組へ")</f>
        <v>1組へ</v>
      </c>
      <c r="C11" s="9" t="str">
        <f>HYPERLINK("#'生徒入力_2組'!A1", "2組へ")</f>
        <v>2組へ</v>
      </c>
      <c r="D11" s="9" t="str">
        <f>HYPERLINK("#'生徒入力_3組'!A1", "3組へ")</f>
        <v>3組へ</v>
      </c>
      <c r="E11" s="9" t="str">
        <f>HYPERLINK("#'生徒入力_4組'!A1", "4組へ")</f>
        <v>4組へ</v>
      </c>
      <c r="F11" s="9" t="str">
        <f>HYPERLINK("#'生徒入力_5組'!A1", "5組へ")</f>
        <v>5組へ</v>
      </c>
      <c r="G11" s="9" t="str">
        <f>HYPERLINK("#'生徒入力_6組'!A1", "6組へ")</f>
        <v>6組へ</v>
      </c>
      <c r="H11" s="9" t="str">
        <f>HYPERLINK("#'生徒入力_7組'!A1", "7組へ")</f>
        <v>7組へ</v>
      </c>
      <c r="I11" s="9" t="str">
        <f>HYPERLINK("#'生徒入力_8組'!A1", "8組へ")</f>
        <v>8組へ</v>
      </c>
      <c r="J11" s="9" t="str">
        <f>HYPERLINK("#'生徒入力_9組'!A1", "9組へ")</f>
        <v>9組へ</v>
      </c>
      <c r="K11" s="9" t="str">
        <f>HYPERLINK("#'生徒入力_10組'!A1", "10組へ")</f>
        <v>10組へ</v>
      </c>
      <c r="L11" s="39" t="s">
        <v>29</v>
      </c>
      <c r="M11" s="28"/>
      <c r="N11" s="28"/>
      <c r="O11" s="28"/>
      <c r="P11" s="28"/>
      <c r="Q11" s="29"/>
    </row>
    <row r="13" spans="1:17" ht="22" customHeight="1">
      <c r="A13" s="30" t="s">
        <v>30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17" ht="25" customHeight="1">
      <c r="A14" s="11" t="s">
        <v>31</v>
      </c>
      <c r="B14" s="11" t="s">
        <v>127</v>
      </c>
      <c r="C14" s="11" t="s">
        <v>32</v>
      </c>
      <c r="D14" s="11" t="s">
        <v>14</v>
      </c>
      <c r="E14" s="11" t="s">
        <v>15</v>
      </c>
      <c r="F14" s="11" t="s">
        <v>16</v>
      </c>
      <c r="G14" s="11" t="s">
        <v>17</v>
      </c>
      <c r="H14" s="11" t="s">
        <v>18</v>
      </c>
      <c r="I14" s="11" t="s">
        <v>19</v>
      </c>
      <c r="J14" s="11" t="s">
        <v>20</v>
      </c>
      <c r="K14" s="11" t="s">
        <v>21</v>
      </c>
      <c r="L14" s="11" t="s">
        <v>22</v>
      </c>
      <c r="M14" s="11" t="s">
        <v>23</v>
      </c>
      <c r="N14" s="11" t="s">
        <v>33</v>
      </c>
      <c r="O14" s="11" t="s">
        <v>34</v>
      </c>
      <c r="P14" s="11" t="s">
        <v>35</v>
      </c>
      <c r="Q14" s="11" t="s">
        <v>36</v>
      </c>
    </row>
    <row r="15" spans="1:17" ht="22" customHeight="1">
      <c r="A15" s="6">
        <v>1</v>
      </c>
      <c r="B15" s="12" t="s">
        <v>37</v>
      </c>
      <c r="C15" s="5" t="s">
        <v>38</v>
      </c>
      <c r="D15" s="6">
        <f>COUNTIF(生徒入力_1組!$C$7:$C$46, $B15)</f>
        <v>0</v>
      </c>
      <c r="E15" s="6">
        <f>COUNTIF(生徒入力_2組!$C$7:$C$46, $B15)</f>
        <v>0</v>
      </c>
      <c r="F15" s="6">
        <f>COUNTIF(生徒入力_3組!$C$7:$C$46, $B15)</f>
        <v>0</v>
      </c>
      <c r="G15" s="6">
        <f>COUNTIF(生徒入力_4組!$C$7:$C$46, $B15)</f>
        <v>0</v>
      </c>
      <c r="H15" s="6">
        <f>COUNTIF(生徒入力_5組!$C$7:$C$46, $B15)</f>
        <v>0</v>
      </c>
      <c r="I15" s="6">
        <f>COUNTIF(生徒入力_6組!$C$7:$C$46, $B15)</f>
        <v>0</v>
      </c>
      <c r="J15" s="6">
        <f>COUNTIF(生徒入力_7組!$C$7:$C$46, $B15)</f>
        <v>0</v>
      </c>
      <c r="K15" s="6">
        <f>COUNTIF(生徒入力_8組!$C$7:$C$46, $B15)</f>
        <v>0</v>
      </c>
      <c r="L15" s="6">
        <f>COUNTIF(生徒入力_9組!$C$7:$C$46, $B15)</f>
        <v>0</v>
      </c>
      <c r="M15" s="6">
        <f>COUNTIF(生徒入力_10組!$C$7:$C$46, $B15)</f>
        <v>0</v>
      </c>
      <c r="N15" s="7">
        <f>SUM(D15:M15)</f>
        <v>0</v>
      </c>
      <c r="O15" s="6">
        <v>0</v>
      </c>
      <c r="P15" s="13">
        <f>N15+O15</f>
        <v>0</v>
      </c>
      <c r="Q15" s="10"/>
    </row>
    <row r="16" spans="1:17" ht="22" customHeight="1">
      <c r="A16" s="6">
        <v>2</v>
      </c>
      <c r="B16" s="12" t="s">
        <v>39</v>
      </c>
      <c r="C16" s="5" t="s">
        <v>40</v>
      </c>
      <c r="D16" s="6">
        <f>COUNTIF(生徒入力_1組!$C$7:$C$46, $B16)</f>
        <v>0</v>
      </c>
      <c r="E16" s="6">
        <f>COUNTIF(生徒入力_2組!$C$7:$C$46, $B16)</f>
        <v>0</v>
      </c>
      <c r="F16" s="6">
        <f>COUNTIF(生徒入力_3組!$C$7:$C$46, $B16)</f>
        <v>0</v>
      </c>
      <c r="G16" s="6">
        <f>COUNTIF(生徒入力_4組!$C$7:$C$46, $B16)</f>
        <v>0</v>
      </c>
      <c r="H16" s="6">
        <f>COUNTIF(生徒入力_5組!$C$7:$C$46, $B16)</f>
        <v>0</v>
      </c>
      <c r="I16" s="6">
        <f>COUNTIF(生徒入力_6組!$C$7:$C$46, $B16)</f>
        <v>0</v>
      </c>
      <c r="J16" s="6">
        <f>COUNTIF(生徒入力_7組!$C$7:$C$46, $B16)</f>
        <v>0</v>
      </c>
      <c r="K16" s="6">
        <f>COUNTIF(生徒入力_8組!$C$7:$C$46, $B16)</f>
        <v>0</v>
      </c>
      <c r="L16" s="6">
        <f>COUNTIF(生徒入力_9組!$C$7:$C$46, $B16)</f>
        <v>0</v>
      </c>
      <c r="M16" s="6">
        <f>COUNTIF(生徒入力_10組!$C$7:$C$46, $B16)</f>
        <v>0</v>
      </c>
      <c r="N16" s="7">
        <f>SUM(D16:M16)</f>
        <v>0</v>
      </c>
      <c r="O16" s="6">
        <v>0</v>
      </c>
      <c r="P16" s="13">
        <f>N16+O16</f>
        <v>0</v>
      </c>
      <c r="Q16" s="10"/>
    </row>
    <row r="17" spans="1:17" ht="23" customHeight="1">
      <c r="A17" s="31" t="s">
        <v>41</v>
      </c>
      <c r="B17" s="32"/>
      <c r="C17" s="15" t="s">
        <v>42</v>
      </c>
      <c r="D17" s="14">
        <f t="shared" ref="D17:P17" si="0">SUM(D15:D16)</f>
        <v>0</v>
      </c>
      <c r="E17" s="14">
        <f t="shared" si="0"/>
        <v>0</v>
      </c>
      <c r="F17" s="14">
        <f t="shared" si="0"/>
        <v>0</v>
      </c>
      <c r="G17" s="14">
        <f t="shared" si="0"/>
        <v>0</v>
      </c>
      <c r="H17" s="14">
        <f t="shared" si="0"/>
        <v>0</v>
      </c>
      <c r="I17" s="14">
        <f t="shared" si="0"/>
        <v>0</v>
      </c>
      <c r="J17" s="14">
        <f t="shared" si="0"/>
        <v>0</v>
      </c>
      <c r="K17" s="14">
        <f t="shared" si="0"/>
        <v>0</v>
      </c>
      <c r="L17" s="14">
        <f t="shared" si="0"/>
        <v>0</v>
      </c>
      <c r="M17" s="14">
        <f t="shared" si="0"/>
        <v>0</v>
      </c>
      <c r="N17" s="14">
        <f t="shared" si="0"/>
        <v>0</v>
      </c>
      <c r="O17" s="14">
        <f t="shared" si="0"/>
        <v>0</v>
      </c>
      <c r="P17" s="16">
        <f t="shared" si="0"/>
        <v>0</v>
      </c>
      <c r="Q17" s="17" t="s">
        <v>43</v>
      </c>
    </row>
    <row r="19" spans="1:17" ht="22" customHeight="1">
      <c r="A19" s="30" t="s">
        <v>44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</row>
    <row r="20" spans="1:17" ht="25" customHeight="1">
      <c r="A20" s="18" t="s">
        <v>31</v>
      </c>
      <c r="B20" s="18" t="s">
        <v>45</v>
      </c>
      <c r="C20" s="18" t="s">
        <v>46</v>
      </c>
      <c r="D20" s="18" t="s">
        <v>14</v>
      </c>
      <c r="E20" s="18" t="s">
        <v>15</v>
      </c>
      <c r="F20" s="18" t="s">
        <v>16</v>
      </c>
      <c r="G20" s="18" t="s">
        <v>17</v>
      </c>
      <c r="H20" s="18" t="s">
        <v>18</v>
      </c>
      <c r="I20" s="18" t="s">
        <v>19</v>
      </c>
      <c r="J20" s="18" t="s">
        <v>20</v>
      </c>
      <c r="K20" s="18" t="s">
        <v>21</v>
      </c>
      <c r="L20" s="18" t="s">
        <v>22</v>
      </c>
      <c r="M20" s="18" t="s">
        <v>23</v>
      </c>
      <c r="N20" s="18" t="s">
        <v>33</v>
      </c>
      <c r="O20" s="18" t="s">
        <v>34</v>
      </c>
      <c r="P20" s="18" t="s">
        <v>35</v>
      </c>
      <c r="Q20" s="18" t="s">
        <v>36</v>
      </c>
    </row>
    <row r="21" spans="1:17" ht="22" customHeight="1">
      <c r="A21" s="6">
        <v>1</v>
      </c>
      <c r="B21" s="12" t="s">
        <v>47</v>
      </c>
      <c r="C21" s="5" t="s">
        <v>48</v>
      </c>
      <c r="D21" s="6">
        <f>COUNTIF(生徒入力_1組!$D$7:$D$46, $B21)</f>
        <v>0</v>
      </c>
      <c r="E21" s="6">
        <f>COUNTIF(生徒入力_2組!$D$7:$D$46, $B21)</f>
        <v>0</v>
      </c>
      <c r="F21" s="6">
        <f>COUNTIF(生徒入力_3組!$D$7:$D$46, $B21)</f>
        <v>0</v>
      </c>
      <c r="G21" s="6">
        <f>COUNTIF(生徒入力_4組!$D$7:$D$46, $B21)</f>
        <v>0</v>
      </c>
      <c r="H21" s="6">
        <f>COUNTIF(生徒入力_5組!$D$7:$D$46, $B21)</f>
        <v>0</v>
      </c>
      <c r="I21" s="6">
        <f>COUNTIF(生徒入力_6組!$D$7:$D$46, $B21)</f>
        <v>0</v>
      </c>
      <c r="J21" s="6">
        <f>COUNTIF(生徒入力_7組!$D$7:$D$46, $B21)</f>
        <v>0</v>
      </c>
      <c r="K21" s="6">
        <f>COUNTIF(生徒入力_8組!$D$7:$D$46, $B21)</f>
        <v>0</v>
      </c>
      <c r="L21" s="6">
        <f>COUNTIF(生徒入力_9組!$D$7:$D$46, $B21)</f>
        <v>0</v>
      </c>
      <c r="M21" s="6">
        <f>COUNTIF(生徒入力_10組!$D$7:$D$46, $B21)</f>
        <v>0</v>
      </c>
      <c r="N21" s="7">
        <f>SUM(D21:M21)</f>
        <v>0</v>
      </c>
      <c r="O21" s="6">
        <v>0</v>
      </c>
      <c r="P21" s="13">
        <f>N21+O21</f>
        <v>0</v>
      </c>
      <c r="Q21" s="10"/>
    </row>
    <row r="22" spans="1:17" ht="22" customHeight="1">
      <c r="A22" s="6">
        <v>2</v>
      </c>
      <c r="B22" s="12" t="s">
        <v>49</v>
      </c>
      <c r="C22" s="5" t="s">
        <v>50</v>
      </c>
      <c r="D22" s="6">
        <f>COUNTIF(生徒入力_1組!$D$7:$D$46, $B22)</f>
        <v>0</v>
      </c>
      <c r="E22" s="6">
        <f>COUNTIF(生徒入力_2組!$D$7:$D$46, $B22)</f>
        <v>0</v>
      </c>
      <c r="F22" s="6">
        <f>COUNTIF(生徒入力_3組!$D$7:$D$46, $B22)</f>
        <v>0</v>
      </c>
      <c r="G22" s="6">
        <f>COUNTIF(生徒入力_4組!$D$7:$D$46, $B22)</f>
        <v>0</v>
      </c>
      <c r="H22" s="6">
        <f>COUNTIF(生徒入力_5組!$D$7:$D$46, $B22)</f>
        <v>0</v>
      </c>
      <c r="I22" s="6">
        <f>COUNTIF(生徒入力_6組!$D$7:$D$46, $B22)</f>
        <v>0</v>
      </c>
      <c r="J22" s="6">
        <f>COUNTIF(生徒入力_7組!$D$7:$D$46, $B22)</f>
        <v>0</v>
      </c>
      <c r="K22" s="6">
        <f>COUNTIF(生徒入力_8組!$D$7:$D$46, $B22)</f>
        <v>0</v>
      </c>
      <c r="L22" s="6">
        <f>COUNTIF(生徒入力_9組!$D$7:$D$46, $B22)</f>
        <v>0</v>
      </c>
      <c r="M22" s="6">
        <f>COUNTIF(生徒入力_10組!$D$7:$D$46, $B22)</f>
        <v>0</v>
      </c>
      <c r="N22" s="7">
        <f>SUM(D22:M22)</f>
        <v>0</v>
      </c>
      <c r="O22" s="6">
        <v>0</v>
      </c>
      <c r="P22" s="13">
        <f>N22+O22</f>
        <v>0</v>
      </c>
      <c r="Q22" s="10"/>
    </row>
    <row r="23" spans="1:17" ht="22" customHeight="1">
      <c r="A23" s="6">
        <v>3</v>
      </c>
      <c r="B23" s="12" t="s">
        <v>51</v>
      </c>
      <c r="C23" s="5" t="s">
        <v>52</v>
      </c>
      <c r="D23" s="6">
        <f>COUNTIF(生徒入力_1組!$D$7:$D$46, $B23)</f>
        <v>0</v>
      </c>
      <c r="E23" s="6">
        <f>COUNTIF(生徒入力_2組!$D$7:$D$46, $B23)</f>
        <v>0</v>
      </c>
      <c r="F23" s="6">
        <f>COUNTIF(生徒入力_3組!$D$7:$D$46, $B23)</f>
        <v>0</v>
      </c>
      <c r="G23" s="6">
        <f>COUNTIF(生徒入力_4組!$D$7:$D$46, $B23)</f>
        <v>0</v>
      </c>
      <c r="H23" s="6">
        <f>COUNTIF(生徒入力_5組!$D$7:$D$46, $B23)</f>
        <v>0</v>
      </c>
      <c r="I23" s="6">
        <f>COUNTIF(生徒入力_6組!$D$7:$D$46, $B23)</f>
        <v>0</v>
      </c>
      <c r="J23" s="6">
        <f>COUNTIF(生徒入力_7組!$D$7:$D$46, $B23)</f>
        <v>0</v>
      </c>
      <c r="K23" s="6">
        <f>COUNTIF(生徒入力_8組!$D$7:$D$46, $B23)</f>
        <v>0</v>
      </c>
      <c r="L23" s="6">
        <f>COUNTIF(生徒入力_9組!$D$7:$D$46, $B23)</f>
        <v>0</v>
      </c>
      <c r="M23" s="6">
        <f>COUNTIF(生徒入力_10組!$D$7:$D$46, $B23)</f>
        <v>0</v>
      </c>
      <c r="N23" s="7">
        <f>SUM(D23:M23)</f>
        <v>0</v>
      </c>
      <c r="O23" s="6">
        <v>0</v>
      </c>
      <c r="P23" s="13">
        <f>N23+O23</f>
        <v>0</v>
      </c>
      <c r="Q23" s="10"/>
    </row>
    <row r="24" spans="1:17" ht="22" customHeight="1">
      <c r="A24" s="6">
        <v>4</v>
      </c>
      <c r="B24" s="12" t="s">
        <v>53</v>
      </c>
      <c r="C24" s="5" t="s">
        <v>54</v>
      </c>
      <c r="D24" s="6">
        <f>COUNTIF(生徒入力_1組!$D$7:$D$46, $B24)</f>
        <v>0</v>
      </c>
      <c r="E24" s="6">
        <f>COUNTIF(生徒入力_2組!$D$7:$D$46, $B24)</f>
        <v>0</v>
      </c>
      <c r="F24" s="6">
        <f>COUNTIF(生徒入力_3組!$D$7:$D$46, $B24)</f>
        <v>0</v>
      </c>
      <c r="G24" s="6">
        <f>COUNTIF(生徒入力_4組!$D$7:$D$46, $B24)</f>
        <v>0</v>
      </c>
      <c r="H24" s="6">
        <f>COUNTIF(生徒入力_5組!$D$7:$D$46, $B24)</f>
        <v>0</v>
      </c>
      <c r="I24" s="6">
        <f>COUNTIF(生徒入力_6組!$D$7:$D$46, $B24)</f>
        <v>0</v>
      </c>
      <c r="J24" s="6">
        <f>COUNTIF(生徒入力_7組!$D$7:$D$46, $B24)</f>
        <v>0</v>
      </c>
      <c r="K24" s="6">
        <f>COUNTIF(生徒入力_8組!$D$7:$D$46, $B24)</f>
        <v>0</v>
      </c>
      <c r="L24" s="6">
        <f>COUNTIF(生徒入力_9組!$D$7:$D$46, $B24)</f>
        <v>0</v>
      </c>
      <c r="M24" s="6">
        <f>COUNTIF(生徒入力_10組!$D$7:$D$46, $B24)</f>
        <v>0</v>
      </c>
      <c r="N24" s="7">
        <f>SUM(D24:M24)</f>
        <v>0</v>
      </c>
      <c r="O24" s="6">
        <v>0</v>
      </c>
      <c r="P24" s="13">
        <f>N24+O24</f>
        <v>0</v>
      </c>
      <c r="Q24" s="10"/>
    </row>
    <row r="25" spans="1:17" ht="23" customHeight="1">
      <c r="A25" s="31" t="s">
        <v>55</v>
      </c>
      <c r="B25" s="32"/>
      <c r="C25" s="15" t="s">
        <v>42</v>
      </c>
      <c r="D25" s="14">
        <f t="shared" ref="D25:P25" si="1">SUM(D21:D24)</f>
        <v>0</v>
      </c>
      <c r="E25" s="14">
        <f t="shared" si="1"/>
        <v>0</v>
      </c>
      <c r="F25" s="14">
        <f t="shared" si="1"/>
        <v>0</v>
      </c>
      <c r="G25" s="14">
        <f t="shared" si="1"/>
        <v>0</v>
      </c>
      <c r="H25" s="14">
        <f t="shared" si="1"/>
        <v>0</v>
      </c>
      <c r="I25" s="14">
        <f t="shared" si="1"/>
        <v>0</v>
      </c>
      <c r="J25" s="14">
        <f t="shared" si="1"/>
        <v>0</v>
      </c>
      <c r="K25" s="14">
        <f t="shared" si="1"/>
        <v>0</v>
      </c>
      <c r="L25" s="14">
        <f t="shared" si="1"/>
        <v>0</v>
      </c>
      <c r="M25" s="14">
        <f t="shared" si="1"/>
        <v>0</v>
      </c>
      <c r="N25" s="14">
        <f t="shared" si="1"/>
        <v>0</v>
      </c>
      <c r="O25" s="14">
        <f t="shared" si="1"/>
        <v>0</v>
      </c>
      <c r="P25" s="16">
        <f t="shared" si="1"/>
        <v>0</v>
      </c>
      <c r="Q25" s="17" t="s">
        <v>56</v>
      </c>
    </row>
    <row r="27" spans="1:17" ht="24" customHeight="1">
      <c r="A27" s="36" t="str">
        <f>"【入力・整合性チェック】 " &amp; IF(AND(L9=0, L10=0), "未集計：生徒情報が入力されていません。各クラスのシートに入力してください。", IF(L10&gt;0, "⚠ 未完了あり：学年全体で " &amp; L10 &amp; " 名の生徒が「本体」または「ポケット」の選択を完了していません（片方のみ選択の生徒も含みます）。該当クラスシートを確認してください。", IF(P17=P25, "✓ 正常：全生徒（" &amp; L9 &amp; "名）が本体・ポケットの両方を選択完了しています。（発注総数：各 " &amp; P17 &amp; " 個）", "⚠ 予備数不一致：全生徒の入力は完了していますが、先生予備数の本体（" &amp; O17 &amp; "個）とポケット（" &amp; O25 &amp; "個）が一致していません。")))</f>
        <v>【入力・整合性チェック】 ⚠ 未完了あり：学年全体で 31 名の生徒が「本体」または「ポケット」の選択を完了していません（片方のみ選択の生徒も含みます）。該当クラスシートを確認してください。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8"/>
    </row>
    <row r="28" spans="1:17" ht="20">
      <c r="A28" s="42" t="s">
        <v>130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</row>
    <row r="29" spans="1:17" ht="17">
      <c r="A29" s="44" t="s">
        <v>131</v>
      </c>
    </row>
    <row r="30" spans="1:17" ht="17">
      <c r="A30" s="24" t="s">
        <v>139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</row>
    <row r="31" spans="1:17" ht="17">
      <c r="A31" s="45" t="s">
        <v>132</v>
      </c>
    </row>
    <row r="32" spans="1:17" ht="16">
      <c r="A32" s="24" t="s">
        <v>133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t="17">
      <c r="A33" s="45" t="s">
        <v>134</v>
      </c>
    </row>
    <row r="34" spans="1:17" ht="16">
      <c r="A34" s="24" t="s">
        <v>140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</row>
    <row r="35" spans="1:17" ht="17">
      <c r="A35" s="45" t="s">
        <v>135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</row>
    <row r="36" spans="1:17" ht="16">
      <c r="A36" s="24" t="s">
        <v>138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</row>
    <row r="37" spans="1:17" ht="17">
      <c r="A37" s="46" t="s">
        <v>136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</row>
    <row r="38" spans="1:17" ht="16">
      <c r="A38" s="24" t="s">
        <v>137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</row>
  </sheetData>
  <mergeCells count="30">
    <mergeCell ref="A38:Q38"/>
    <mergeCell ref="M9:Q9"/>
    <mergeCell ref="H5"/>
    <mergeCell ref="A25:B25"/>
    <mergeCell ref="F5:G5"/>
    <mergeCell ref="A7:Q7"/>
    <mergeCell ref="K5:Q5"/>
    <mergeCell ref="A27:Q27"/>
    <mergeCell ref="L11:Q11"/>
    <mergeCell ref="A5:B5"/>
    <mergeCell ref="I5:J5"/>
    <mergeCell ref="A32:Q32"/>
    <mergeCell ref="A34:Q34"/>
    <mergeCell ref="A36:Q36"/>
    <mergeCell ref="A1:G1"/>
    <mergeCell ref="A2:I2"/>
    <mergeCell ref="N1:Q2"/>
    <mergeCell ref="A30:Q30"/>
    <mergeCell ref="C4:E4"/>
    <mergeCell ref="A28:Q28"/>
    <mergeCell ref="A19:Q19"/>
    <mergeCell ref="A13:Q13"/>
    <mergeCell ref="A17:B17"/>
    <mergeCell ref="A4:B4"/>
    <mergeCell ref="M8:Q8"/>
    <mergeCell ref="I4:J4"/>
    <mergeCell ref="C5:E5"/>
    <mergeCell ref="F4:G4"/>
    <mergeCell ref="H4"/>
    <mergeCell ref="K4:M4"/>
  </mergeCells>
  <phoneticPr fontId="8"/>
  <conditionalFormatting sqref="A27:Q27">
    <cfRule type="expression" dxfId="34" priority="4" stopIfTrue="1">
      <formula>ISNUMBER(SEARCH("⚠", A27))</formula>
    </cfRule>
    <cfRule type="expression" dxfId="33" priority="5" stopIfTrue="1">
      <formula>ISNUMBER(SEARCH("✓", A27))</formula>
    </cfRule>
  </conditionalFormatting>
  <conditionalFormatting sqref="B10:L10">
    <cfRule type="cellIs" dxfId="32" priority="1" operator="greaterThan">
      <formula>0</formula>
    </cfRule>
  </conditionalFormatting>
  <conditionalFormatting sqref="M9:Q9">
    <cfRule type="expression" dxfId="31" priority="2" stopIfTrue="1">
      <formula>ISNUMBER(SEARCH("未入力", M9))</formula>
    </cfRule>
    <cfRule type="expression" dxfId="30" priority="3" stopIfTrue="1">
      <formula>ISNUMBER(SEARCH("完了", M9))</formula>
    </cfRule>
  </conditionalFormatting>
  <pageMargins left="0.75" right="0.75" top="1" bottom="1" header="0.5" footer="0.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7"/>
  <sheetViews>
    <sheetView zoomScaleNormal="100" workbookViewId="0">
      <pane ySplit="6" topLeftCell="A7" activePane="bottomLeft" state="frozen"/>
      <selection pane="bottomLeft" sqref="A1:D1"/>
    </sheetView>
  </sheetViews>
  <sheetFormatPr baseColWidth="10" defaultColWidth="8.83203125" defaultRowHeight="14"/>
  <cols>
    <col min="1" max="1" width="10" customWidth="1"/>
    <col min="2" max="2" width="18" customWidth="1"/>
    <col min="3" max="3" width="28" customWidth="1"/>
    <col min="4" max="4" width="32" customWidth="1"/>
    <col min="5" max="5" width="18" customWidth="1"/>
    <col min="6" max="6" width="20" customWidth="1"/>
  </cols>
  <sheetData>
    <row r="1" spans="1:6" ht="28" customHeight="1">
      <c r="A1" s="23" t="s">
        <v>57</v>
      </c>
      <c r="B1" s="26"/>
      <c r="C1" s="26"/>
      <c r="D1" s="26"/>
      <c r="E1" s="41" t="str">
        <f>HYPERLINK("#'学年集計・発注書'!A1", "🔙 学年集計・発注書へ戻る")</f>
        <v>🔙 学年集計・発注書へ戻る</v>
      </c>
      <c r="F1" s="26"/>
    </row>
    <row r="2" spans="1:6" ht="86" customHeight="1"/>
    <row r="3" spans="1:6" ht="18" customHeight="1">
      <c r="A3" s="24" t="s">
        <v>58</v>
      </c>
      <c r="B3" s="26"/>
      <c r="C3" s="26"/>
      <c r="D3" s="26"/>
      <c r="E3" s="26"/>
      <c r="F3" s="26"/>
    </row>
    <row r="4" spans="1:6" ht="20" customHeight="1">
      <c r="A4" s="19" t="s">
        <v>59</v>
      </c>
      <c r="B4" s="20" t="s">
        <v>60</v>
      </c>
      <c r="D4" s="21" t="s">
        <v>61</v>
      </c>
      <c r="E4" s="40" t="s">
        <v>62</v>
      </c>
      <c r="F4" s="26"/>
    </row>
    <row r="6" spans="1:6" ht="26" customHeight="1">
      <c r="A6" s="11" t="s">
        <v>63</v>
      </c>
      <c r="B6" s="11" t="s">
        <v>64</v>
      </c>
      <c r="C6" s="11" t="s">
        <v>65</v>
      </c>
      <c r="D6" s="11" t="s">
        <v>66</v>
      </c>
      <c r="E6" s="11" t="s">
        <v>67</v>
      </c>
      <c r="F6" s="11" t="s">
        <v>68</v>
      </c>
    </row>
    <row r="7" spans="1:6" ht="20" customHeight="1">
      <c r="A7" s="6">
        <v>1</v>
      </c>
      <c r="B7" s="2" t="s">
        <v>69</v>
      </c>
      <c r="C7" s="6"/>
      <c r="D7" s="6"/>
      <c r="E7" s="5" t="str">
        <f t="shared" ref="E7:E46" si="0">IF(B7="","", IF(AND(C7&lt;&gt;"", D7&lt;&gt;""), "完了", IF(AND(C7="", D7=""), "★未選択", IF(C7="", "★サイズ未選択", "★ポケット未選択"))))</f>
        <v>★未選択</v>
      </c>
      <c r="F7" s="10"/>
    </row>
    <row r="8" spans="1:6" ht="20" customHeight="1">
      <c r="A8" s="6">
        <v>2</v>
      </c>
      <c r="B8" s="2" t="s">
        <v>70</v>
      </c>
      <c r="C8" s="6"/>
      <c r="D8" s="6"/>
      <c r="E8" s="5" t="str">
        <f t="shared" si="0"/>
        <v>★未選択</v>
      </c>
      <c r="F8" s="10"/>
    </row>
    <row r="9" spans="1:6" ht="20" customHeight="1">
      <c r="A9" s="6">
        <v>3</v>
      </c>
      <c r="B9" s="2" t="s">
        <v>71</v>
      </c>
      <c r="C9" s="6"/>
      <c r="D9" s="6"/>
      <c r="E9" s="5" t="str">
        <f t="shared" si="0"/>
        <v>★未選択</v>
      </c>
      <c r="F9" s="10"/>
    </row>
    <row r="10" spans="1:6" ht="20" customHeight="1">
      <c r="A10" s="6">
        <v>4</v>
      </c>
      <c r="B10" s="2" t="s">
        <v>72</v>
      </c>
      <c r="C10" s="6"/>
      <c r="D10" s="6"/>
      <c r="E10" s="5" t="str">
        <f t="shared" si="0"/>
        <v>★未選択</v>
      </c>
      <c r="F10" s="10"/>
    </row>
    <row r="11" spans="1:6" ht="20" customHeight="1">
      <c r="A11" s="6">
        <v>5</v>
      </c>
      <c r="B11" s="2" t="s">
        <v>73</v>
      </c>
      <c r="C11" s="6"/>
      <c r="D11" s="6"/>
      <c r="E11" s="5" t="str">
        <f t="shared" si="0"/>
        <v>★未選択</v>
      </c>
      <c r="F11" s="10"/>
    </row>
    <row r="12" spans="1:6" ht="20" customHeight="1">
      <c r="A12" s="6">
        <v>6</v>
      </c>
      <c r="B12" s="2" t="s">
        <v>74</v>
      </c>
      <c r="C12" s="6"/>
      <c r="D12" s="6"/>
      <c r="E12" s="5" t="str">
        <f t="shared" si="0"/>
        <v>★未選択</v>
      </c>
      <c r="F12" s="10"/>
    </row>
    <row r="13" spans="1:6" ht="20" customHeight="1">
      <c r="A13" s="6">
        <v>7</v>
      </c>
      <c r="B13" s="2" t="s">
        <v>75</v>
      </c>
      <c r="C13" s="6"/>
      <c r="D13" s="6"/>
      <c r="E13" s="5" t="str">
        <f t="shared" si="0"/>
        <v>★未選択</v>
      </c>
      <c r="F13" s="10"/>
    </row>
    <row r="14" spans="1:6" ht="20" customHeight="1">
      <c r="A14" s="6">
        <v>8</v>
      </c>
      <c r="B14" s="2" t="s">
        <v>76</v>
      </c>
      <c r="C14" s="6"/>
      <c r="D14" s="6"/>
      <c r="E14" s="5" t="str">
        <f t="shared" si="0"/>
        <v>★未選択</v>
      </c>
      <c r="F14" s="10"/>
    </row>
    <row r="15" spans="1:6" ht="20" customHeight="1">
      <c r="A15" s="6">
        <v>9</v>
      </c>
      <c r="B15" s="2" t="s">
        <v>77</v>
      </c>
      <c r="C15" s="6"/>
      <c r="D15" s="6"/>
      <c r="E15" s="5" t="str">
        <f t="shared" si="0"/>
        <v>★未選択</v>
      </c>
      <c r="F15" s="10"/>
    </row>
    <row r="16" spans="1:6" ht="20" customHeight="1">
      <c r="A16" s="6">
        <v>10</v>
      </c>
      <c r="B16" s="2" t="s">
        <v>78</v>
      </c>
      <c r="C16" s="6"/>
      <c r="D16" s="6"/>
      <c r="E16" s="5" t="str">
        <f t="shared" si="0"/>
        <v>★未選択</v>
      </c>
      <c r="F16" s="10"/>
    </row>
    <row r="17" spans="1:6" ht="20" customHeight="1">
      <c r="A17" s="6">
        <v>11</v>
      </c>
      <c r="B17" s="2" t="s">
        <v>79</v>
      </c>
      <c r="C17" s="6"/>
      <c r="D17" s="6"/>
      <c r="E17" s="5" t="str">
        <f t="shared" si="0"/>
        <v>★未選択</v>
      </c>
      <c r="F17" s="10"/>
    </row>
    <row r="18" spans="1:6" ht="20" customHeight="1">
      <c r="A18" s="6">
        <v>12</v>
      </c>
      <c r="B18" s="2" t="s">
        <v>80</v>
      </c>
      <c r="C18" s="6"/>
      <c r="D18" s="6"/>
      <c r="E18" s="5" t="str">
        <f t="shared" si="0"/>
        <v>★未選択</v>
      </c>
      <c r="F18" s="10"/>
    </row>
    <row r="19" spans="1:6" ht="20" customHeight="1">
      <c r="A19" s="6">
        <v>13</v>
      </c>
      <c r="B19" s="2" t="s">
        <v>81</v>
      </c>
      <c r="C19" s="6"/>
      <c r="D19" s="6"/>
      <c r="E19" s="5" t="str">
        <f t="shared" si="0"/>
        <v>★未選択</v>
      </c>
      <c r="F19" s="10"/>
    </row>
    <row r="20" spans="1:6" ht="20" customHeight="1">
      <c r="A20" s="6">
        <v>14</v>
      </c>
      <c r="B20" s="2" t="s">
        <v>82</v>
      </c>
      <c r="C20" s="6"/>
      <c r="D20" s="6"/>
      <c r="E20" s="5" t="str">
        <f t="shared" si="0"/>
        <v>★未選択</v>
      </c>
      <c r="F20" s="10"/>
    </row>
    <row r="21" spans="1:6" ht="20" customHeight="1">
      <c r="A21" s="6">
        <v>15</v>
      </c>
      <c r="B21" s="2" t="s">
        <v>83</v>
      </c>
      <c r="C21" s="6"/>
      <c r="D21" s="6"/>
      <c r="E21" s="5" t="str">
        <f t="shared" si="0"/>
        <v>★未選択</v>
      </c>
      <c r="F21" s="10"/>
    </row>
    <row r="22" spans="1:6" ht="20" customHeight="1">
      <c r="A22" s="6">
        <v>16</v>
      </c>
      <c r="B22" s="2" t="s">
        <v>84</v>
      </c>
      <c r="C22" s="6"/>
      <c r="D22" s="6"/>
      <c r="E22" s="5" t="str">
        <f t="shared" si="0"/>
        <v>★未選択</v>
      </c>
      <c r="F22" s="10"/>
    </row>
    <row r="23" spans="1:6" ht="20" customHeight="1">
      <c r="A23" s="6">
        <v>17</v>
      </c>
      <c r="B23" s="2" t="s">
        <v>85</v>
      </c>
      <c r="C23" s="6"/>
      <c r="D23" s="6"/>
      <c r="E23" s="5" t="str">
        <f t="shared" si="0"/>
        <v>★未選択</v>
      </c>
      <c r="F23" s="10"/>
    </row>
    <row r="24" spans="1:6" ht="20" customHeight="1">
      <c r="A24" s="6">
        <v>18</v>
      </c>
      <c r="B24" s="2" t="s">
        <v>86</v>
      </c>
      <c r="C24" s="6"/>
      <c r="D24" s="6"/>
      <c r="E24" s="5" t="str">
        <f t="shared" si="0"/>
        <v>★未選択</v>
      </c>
      <c r="F24" s="10"/>
    </row>
    <row r="25" spans="1:6" ht="20" customHeight="1">
      <c r="A25" s="6">
        <v>19</v>
      </c>
      <c r="B25" s="2" t="s">
        <v>87</v>
      </c>
      <c r="C25" s="6"/>
      <c r="D25" s="6"/>
      <c r="E25" s="5" t="str">
        <f t="shared" si="0"/>
        <v>★未選択</v>
      </c>
      <c r="F25" s="10"/>
    </row>
    <row r="26" spans="1:6" ht="20" customHeight="1">
      <c r="A26" s="6">
        <v>20</v>
      </c>
      <c r="B26" s="2" t="s">
        <v>88</v>
      </c>
      <c r="C26" s="6"/>
      <c r="D26" s="6"/>
      <c r="E26" s="5" t="str">
        <f t="shared" si="0"/>
        <v>★未選択</v>
      </c>
      <c r="F26" s="10"/>
    </row>
    <row r="27" spans="1:6" ht="20" customHeight="1">
      <c r="A27" s="6">
        <v>21</v>
      </c>
      <c r="B27" s="2" t="s">
        <v>89</v>
      </c>
      <c r="C27" s="6"/>
      <c r="D27" s="6"/>
      <c r="E27" s="5" t="str">
        <f t="shared" si="0"/>
        <v>★未選択</v>
      </c>
      <c r="F27" s="10"/>
    </row>
    <row r="28" spans="1:6" ht="20" customHeight="1">
      <c r="A28" s="6">
        <v>22</v>
      </c>
      <c r="B28" s="2" t="s">
        <v>90</v>
      </c>
      <c r="C28" s="6"/>
      <c r="D28" s="6"/>
      <c r="E28" s="5" t="str">
        <f t="shared" si="0"/>
        <v>★未選択</v>
      </c>
      <c r="F28" s="10"/>
    </row>
    <row r="29" spans="1:6" ht="20" customHeight="1">
      <c r="A29" s="6">
        <v>23</v>
      </c>
      <c r="B29" s="2" t="s">
        <v>91</v>
      </c>
      <c r="C29" s="6"/>
      <c r="D29" s="6"/>
      <c r="E29" s="5" t="str">
        <f t="shared" si="0"/>
        <v>★未選択</v>
      </c>
      <c r="F29" s="10"/>
    </row>
    <row r="30" spans="1:6" ht="20" customHeight="1">
      <c r="A30" s="6">
        <v>24</v>
      </c>
      <c r="B30" s="2" t="s">
        <v>92</v>
      </c>
      <c r="C30" s="6"/>
      <c r="D30" s="6"/>
      <c r="E30" s="5" t="str">
        <f t="shared" si="0"/>
        <v>★未選択</v>
      </c>
      <c r="F30" s="10"/>
    </row>
    <row r="31" spans="1:6" ht="20" customHeight="1">
      <c r="A31" s="6">
        <v>25</v>
      </c>
      <c r="B31" s="2" t="s">
        <v>93</v>
      </c>
      <c r="C31" s="6"/>
      <c r="D31" s="6"/>
      <c r="E31" s="5" t="str">
        <f t="shared" si="0"/>
        <v>★未選択</v>
      </c>
      <c r="F31" s="10"/>
    </row>
    <row r="32" spans="1:6" ht="20" customHeight="1">
      <c r="A32" s="6">
        <v>26</v>
      </c>
      <c r="B32" s="2" t="s">
        <v>94</v>
      </c>
      <c r="C32" s="6"/>
      <c r="D32" s="6"/>
      <c r="E32" s="5" t="str">
        <f t="shared" si="0"/>
        <v>★未選択</v>
      </c>
      <c r="F32" s="10"/>
    </row>
    <row r="33" spans="1:6" ht="20" customHeight="1">
      <c r="A33" s="6">
        <v>27</v>
      </c>
      <c r="B33" s="2" t="s">
        <v>95</v>
      </c>
      <c r="C33" s="6"/>
      <c r="D33" s="6"/>
      <c r="E33" s="5" t="str">
        <f t="shared" si="0"/>
        <v>★未選択</v>
      </c>
      <c r="F33" s="10"/>
    </row>
    <row r="34" spans="1:6" ht="20" customHeight="1">
      <c r="A34" s="6">
        <v>28</v>
      </c>
      <c r="B34" s="2" t="s">
        <v>96</v>
      </c>
      <c r="C34" s="6"/>
      <c r="D34" s="6"/>
      <c r="E34" s="5" t="str">
        <f t="shared" si="0"/>
        <v>★未選択</v>
      </c>
      <c r="F34" s="10"/>
    </row>
    <row r="35" spans="1:6" ht="20" customHeight="1">
      <c r="A35" s="6">
        <v>29</v>
      </c>
      <c r="B35" s="2" t="s">
        <v>97</v>
      </c>
      <c r="C35" s="6"/>
      <c r="D35" s="6"/>
      <c r="E35" s="5" t="str">
        <f t="shared" si="0"/>
        <v>★未選択</v>
      </c>
      <c r="F35" s="10"/>
    </row>
    <row r="36" spans="1:6" ht="20" customHeight="1">
      <c r="A36" s="6">
        <v>30</v>
      </c>
      <c r="B36" s="2" t="s">
        <v>98</v>
      </c>
      <c r="C36" s="6"/>
      <c r="D36" s="6"/>
      <c r="E36" s="5" t="str">
        <f t="shared" si="0"/>
        <v>★未選択</v>
      </c>
      <c r="F36" s="10"/>
    </row>
    <row r="37" spans="1:6" ht="20" customHeight="1">
      <c r="A37" s="6">
        <v>31</v>
      </c>
      <c r="B37" s="2"/>
      <c r="C37" s="6"/>
      <c r="D37" s="6"/>
      <c r="E37" s="5" t="str">
        <f t="shared" si="0"/>
        <v/>
      </c>
      <c r="F37" s="10"/>
    </row>
    <row r="38" spans="1:6" ht="20" customHeight="1">
      <c r="A38" s="6">
        <v>32</v>
      </c>
      <c r="B38" s="2"/>
      <c r="C38" s="6"/>
      <c r="D38" s="6"/>
      <c r="E38" s="5" t="str">
        <f t="shared" si="0"/>
        <v/>
      </c>
      <c r="F38" s="10"/>
    </row>
    <row r="39" spans="1:6" ht="20" customHeight="1">
      <c r="A39" s="6">
        <v>33</v>
      </c>
      <c r="B39" s="2"/>
      <c r="C39" s="6"/>
      <c r="D39" s="6"/>
      <c r="E39" s="5" t="str">
        <f t="shared" si="0"/>
        <v/>
      </c>
      <c r="F39" s="10"/>
    </row>
    <row r="40" spans="1:6" ht="20" customHeight="1">
      <c r="A40" s="6">
        <v>34</v>
      </c>
      <c r="B40" s="2"/>
      <c r="C40" s="6"/>
      <c r="D40" s="6"/>
      <c r="E40" s="5" t="str">
        <f t="shared" si="0"/>
        <v/>
      </c>
      <c r="F40" s="10"/>
    </row>
    <row r="41" spans="1:6" ht="20" customHeight="1">
      <c r="A41" s="6">
        <v>35</v>
      </c>
      <c r="B41" s="2"/>
      <c r="C41" s="6"/>
      <c r="D41" s="6"/>
      <c r="E41" s="5" t="str">
        <f t="shared" si="0"/>
        <v/>
      </c>
      <c r="F41" s="10"/>
    </row>
    <row r="42" spans="1:6" ht="20" customHeight="1">
      <c r="A42" s="6">
        <v>36</v>
      </c>
      <c r="B42" s="2"/>
      <c r="C42" s="6"/>
      <c r="D42" s="6"/>
      <c r="E42" s="5" t="str">
        <f t="shared" si="0"/>
        <v/>
      </c>
      <c r="F42" s="10"/>
    </row>
    <row r="43" spans="1:6" ht="20" customHeight="1">
      <c r="A43" s="6">
        <v>37</v>
      </c>
      <c r="B43" s="2"/>
      <c r="C43" s="6"/>
      <c r="D43" s="6"/>
      <c r="E43" s="5" t="str">
        <f t="shared" si="0"/>
        <v/>
      </c>
      <c r="F43" s="10"/>
    </row>
    <row r="44" spans="1:6" ht="20" customHeight="1">
      <c r="A44" s="6">
        <v>38</v>
      </c>
      <c r="B44" s="2"/>
      <c r="C44" s="6"/>
      <c r="D44" s="6"/>
      <c r="E44" s="5" t="str">
        <f t="shared" si="0"/>
        <v/>
      </c>
      <c r="F44" s="10"/>
    </row>
    <row r="45" spans="1:6" ht="20" customHeight="1">
      <c r="A45" s="6">
        <v>39</v>
      </c>
      <c r="B45" s="2"/>
      <c r="C45" s="6"/>
      <c r="D45" s="6"/>
      <c r="E45" s="5" t="str">
        <f t="shared" si="0"/>
        <v/>
      </c>
      <c r="F45" s="10"/>
    </row>
    <row r="46" spans="1:6" ht="20" customHeight="1">
      <c r="A46" s="6">
        <v>40</v>
      </c>
      <c r="B46" s="2"/>
      <c r="C46" s="6"/>
      <c r="D46" s="6"/>
      <c r="E46" s="5" t="str">
        <f t="shared" si="0"/>
        <v/>
      </c>
      <c r="F46" s="10"/>
    </row>
    <row r="47" spans="1:6" ht="24" customHeight="1">
      <c r="A47" s="31" t="s">
        <v>99</v>
      </c>
      <c r="B47" s="32"/>
      <c r="C47" s="14" t="str">
        <f>"サイズ選択済: " &amp; COUNTA(C7:C46) &amp; "名"</f>
        <v>サイズ選択済: 0名</v>
      </c>
      <c r="D47" s="14" t="str">
        <f>"ポケット選択済: " &amp; COUNTA(D7:D46) &amp; "名"</f>
        <v>ポケット選択済: 0名</v>
      </c>
      <c r="E47" s="14" t="str">
        <f>"未完了: " &amp; COUNTIF(E7:E46, "★*") &amp; "名"</f>
        <v>未完了: 30名</v>
      </c>
      <c r="F47" s="14" t="str">
        <f>"在籍: " &amp; COUNTA(B7:B46) &amp; "名"</f>
        <v>在籍: 30名</v>
      </c>
    </row>
  </sheetData>
  <mergeCells count="5">
    <mergeCell ref="A1:D1"/>
    <mergeCell ref="E4:F4"/>
    <mergeCell ref="E1:F1"/>
    <mergeCell ref="A47:B47"/>
    <mergeCell ref="A3:F3"/>
  </mergeCells>
  <phoneticPr fontId="8"/>
  <conditionalFormatting sqref="C7:D46">
    <cfRule type="expression" dxfId="29" priority="1" stopIfTrue="1">
      <formula>AND($B7&lt;&gt;"", C7="")</formula>
    </cfRule>
  </conditionalFormatting>
  <conditionalFormatting sqref="E7:E46">
    <cfRule type="expression" dxfId="28" priority="2" stopIfTrue="1">
      <formula>ISNUMBER(SEARCH("★", E7))</formula>
    </cfRule>
    <cfRule type="cellIs" dxfId="27" priority="3" operator="equal">
      <formula>"完了"</formula>
    </cfRule>
  </conditionalFormatting>
  <dataValidations count="2">
    <dataValidation type="list" sqref="C7:C46" xr:uid="{00000000-0002-0000-0100-000000000000}">
      <formula1>"大(通常サイズ),小(miniサイズ)"</formula1>
    </dataValidation>
    <dataValidation type="list" sqref="D7:D46" xr:uid="{00000000-0002-0000-0100-000001000000}">
      <formula1>"ピンク/茶,黄/水色,若草/藍色,紫/黒"</formula1>
    </dataValidation>
  </dataValidations>
  <pageMargins left="0.75" right="0.75" top="1" bottom="1" header="0.5" footer="0.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7"/>
  <sheetViews>
    <sheetView zoomScaleNormal="100" workbookViewId="0">
      <pane ySplit="6" topLeftCell="A7" activePane="bottomLeft" state="frozen"/>
      <selection pane="bottomLeft" sqref="A1:D1"/>
    </sheetView>
  </sheetViews>
  <sheetFormatPr baseColWidth="10" defaultColWidth="8.83203125" defaultRowHeight="14"/>
  <cols>
    <col min="1" max="1" width="10" customWidth="1"/>
    <col min="2" max="2" width="18" customWidth="1"/>
    <col min="3" max="3" width="28" customWidth="1"/>
    <col min="4" max="4" width="32" customWidth="1"/>
    <col min="5" max="5" width="18" customWidth="1"/>
    <col min="6" max="6" width="20" customWidth="1"/>
  </cols>
  <sheetData>
    <row r="1" spans="1:6" ht="28" customHeight="1">
      <c r="A1" s="23" t="s">
        <v>100</v>
      </c>
      <c r="B1" s="26"/>
      <c r="C1" s="26"/>
      <c r="D1" s="26"/>
      <c r="E1" s="41" t="str">
        <f>HYPERLINK("#'学年集計・発注書'!A1", "🔙 学年集計・発注書へ戻る")</f>
        <v>🔙 学年集計・発注書へ戻る</v>
      </c>
      <c r="F1" s="26"/>
    </row>
    <row r="2" spans="1:6" ht="86" customHeight="1"/>
    <row r="3" spans="1:6" ht="18" customHeight="1">
      <c r="A3" s="24" t="s">
        <v>58</v>
      </c>
      <c r="B3" s="26"/>
      <c r="C3" s="26"/>
      <c r="D3" s="26"/>
      <c r="E3" s="26"/>
      <c r="F3" s="26"/>
    </row>
    <row r="4" spans="1:6" ht="20" customHeight="1">
      <c r="A4" s="19" t="s">
        <v>59</v>
      </c>
      <c r="B4" s="20" t="s">
        <v>101</v>
      </c>
      <c r="D4" s="21" t="s">
        <v>61</v>
      </c>
      <c r="E4" s="40" t="s">
        <v>62</v>
      </c>
      <c r="F4" s="26"/>
    </row>
    <row r="6" spans="1:6" ht="26" customHeight="1">
      <c r="A6" s="11" t="s">
        <v>63</v>
      </c>
      <c r="B6" s="11" t="s">
        <v>64</v>
      </c>
      <c r="C6" s="11" t="s">
        <v>65</v>
      </c>
      <c r="D6" s="11" t="s">
        <v>66</v>
      </c>
      <c r="E6" s="11" t="s">
        <v>67</v>
      </c>
      <c r="F6" s="11" t="s">
        <v>68</v>
      </c>
    </row>
    <row r="7" spans="1:6" ht="20" customHeight="1">
      <c r="A7" s="6">
        <v>1</v>
      </c>
      <c r="B7" s="2" t="s">
        <v>129</v>
      </c>
      <c r="C7" s="6"/>
      <c r="D7" s="6"/>
      <c r="E7" s="5" t="str">
        <f t="shared" ref="E7:E46" si="0">IF(B7="","", IF(AND(C7&lt;&gt;"", D7&lt;&gt;""), "完了", IF(AND(C7="", D7=""), "★未選択", IF(C7="", "★サイズ未選択", "★ポケット未選択"))))</f>
        <v>★未選択</v>
      </c>
      <c r="F7" s="10"/>
    </row>
    <row r="8" spans="1:6" ht="20" customHeight="1">
      <c r="A8" s="6">
        <v>2</v>
      </c>
      <c r="B8" s="2"/>
      <c r="C8" s="6"/>
      <c r="D8" s="6"/>
      <c r="E8" s="5" t="str">
        <f t="shared" si="0"/>
        <v/>
      </c>
      <c r="F8" s="10"/>
    </row>
    <row r="9" spans="1:6" ht="20" customHeight="1">
      <c r="A9" s="6">
        <v>3</v>
      </c>
      <c r="B9" s="2"/>
      <c r="C9" s="6"/>
      <c r="D9" s="6"/>
      <c r="E9" s="5" t="str">
        <f t="shared" si="0"/>
        <v/>
      </c>
      <c r="F9" s="10"/>
    </row>
    <row r="10" spans="1:6" ht="20" customHeight="1">
      <c r="A10" s="6">
        <v>4</v>
      </c>
      <c r="B10" s="2"/>
      <c r="C10" s="6"/>
      <c r="D10" s="6"/>
      <c r="E10" s="5" t="str">
        <f t="shared" si="0"/>
        <v/>
      </c>
      <c r="F10" s="10"/>
    </row>
    <row r="11" spans="1:6" ht="20" customHeight="1">
      <c r="A11" s="6">
        <v>5</v>
      </c>
      <c r="B11" s="2"/>
      <c r="C11" s="6"/>
      <c r="D11" s="6"/>
      <c r="E11" s="5" t="str">
        <f t="shared" si="0"/>
        <v/>
      </c>
      <c r="F11" s="10"/>
    </row>
    <row r="12" spans="1:6" ht="20" customHeight="1">
      <c r="A12" s="6">
        <v>6</v>
      </c>
      <c r="B12" s="2"/>
      <c r="C12" s="6"/>
      <c r="D12" s="6"/>
      <c r="E12" s="5" t="str">
        <f t="shared" si="0"/>
        <v/>
      </c>
      <c r="F12" s="10"/>
    </row>
    <row r="13" spans="1:6" ht="20" customHeight="1">
      <c r="A13" s="6">
        <v>7</v>
      </c>
      <c r="B13" s="2"/>
      <c r="C13" s="6"/>
      <c r="D13" s="6"/>
      <c r="E13" s="5" t="str">
        <f t="shared" si="0"/>
        <v/>
      </c>
      <c r="F13" s="10"/>
    </row>
    <row r="14" spans="1:6" ht="20" customHeight="1">
      <c r="A14" s="6">
        <v>8</v>
      </c>
      <c r="B14" s="2"/>
      <c r="C14" s="6"/>
      <c r="D14" s="6"/>
      <c r="E14" s="5" t="str">
        <f t="shared" si="0"/>
        <v/>
      </c>
      <c r="F14" s="10"/>
    </row>
    <row r="15" spans="1:6" ht="20" customHeight="1">
      <c r="A15" s="6">
        <v>9</v>
      </c>
      <c r="B15" s="2"/>
      <c r="C15" s="6"/>
      <c r="D15" s="6"/>
      <c r="E15" s="5" t="str">
        <f t="shared" si="0"/>
        <v/>
      </c>
      <c r="F15" s="10"/>
    </row>
    <row r="16" spans="1:6" ht="20" customHeight="1">
      <c r="A16" s="6">
        <v>10</v>
      </c>
      <c r="B16" s="2"/>
      <c r="C16" s="6"/>
      <c r="D16" s="6"/>
      <c r="E16" s="5" t="str">
        <f t="shared" si="0"/>
        <v/>
      </c>
      <c r="F16" s="10"/>
    </row>
    <row r="17" spans="1:6" ht="20" customHeight="1">
      <c r="A17" s="6">
        <v>11</v>
      </c>
      <c r="B17" s="2"/>
      <c r="C17" s="6"/>
      <c r="D17" s="6"/>
      <c r="E17" s="5" t="str">
        <f t="shared" si="0"/>
        <v/>
      </c>
      <c r="F17" s="10"/>
    </row>
    <row r="18" spans="1:6" ht="20" customHeight="1">
      <c r="A18" s="6">
        <v>12</v>
      </c>
      <c r="B18" s="2"/>
      <c r="C18" s="6"/>
      <c r="D18" s="6"/>
      <c r="E18" s="5" t="str">
        <f t="shared" si="0"/>
        <v/>
      </c>
      <c r="F18" s="10"/>
    </row>
    <row r="19" spans="1:6" ht="20" customHeight="1">
      <c r="A19" s="6">
        <v>13</v>
      </c>
      <c r="B19" s="2"/>
      <c r="C19" s="6"/>
      <c r="D19" s="6"/>
      <c r="E19" s="5" t="str">
        <f t="shared" si="0"/>
        <v/>
      </c>
      <c r="F19" s="10"/>
    </row>
    <row r="20" spans="1:6" ht="20" customHeight="1">
      <c r="A20" s="6">
        <v>14</v>
      </c>
      <c r="B20" s="2"/>
      <c r="C20" s="6"/>
      <c r="D20" s="6"/>
      <c r="E20" s="5" t="str">
        <f t="shared" si="0"/>
        <v/>
      </c>
      <c r="F20" s="10"/>
    </row>
    <row r="21" spans="1:6" ht="20" customHeight="1">
      <c r="A21" s="6">
        <v>15</v>
      </c>
      <c r="B21" s="2"/>
      <c r="C21" s="6"/>
      <c r="D21" s="6"/>
      <c r="E21" s="5" t="str">
        <f t="shared" si="0"/>
        <v/>
      </c>
      <c r="F21" s="10"/>
    </row>
    <row r="22" spans="1:6" ht="20" customHeight="1">
      <c r="A22" s="6">
        <v>16</v>
      </c>
      <c r="B22" s="2"/>
      <c r="C22" s="6"/>
      <c r="D22" s="6"/>
      <c r="E22" s="5" t="str">
        <f t="shared" si="0"/>
        <v/>
      </c>
      <c r="F22" s="10"/>
    </row>
    <row r="23" spans="1:6" ht="20" customHeight="1">
      <c r="A23" s="6">
        <v>17</v>
      </c>
      <c r="B23" s="2"/>
      <c r="C23" s="6"/>
      <c r="D23" s="6"/>
      <c r="E23" s="5" t="str">
        <f t="shared" si="0"/>
        <v/>
      </c>
      <c r="F23" s="10"/>
    </row>
    <row r="24" spans="1:6" ht="20" customHeight="1">
      <c r="A24" s="6">
        <v>18</v>
      </c>
      <c r="B24" s="2"/>
      <c r="C24" s="6"/>
      <c r="D24" s="6"/>
      <c r="E24" s="5" t="str">
        <f t="shared" si="0"/>
        <v/>
      </c>
      <c r="F24" s="10"/>
    </row>
    <row r="25" spans="1:6" ht="20" customHeight="1">
      <c r="A25" s="6">
        <v>19</v>
      </c>
      <c r="B25" s="2"/>
      <c r="C25" s="6"/>
      <c r="D25" s="6"/>
      <c r="E25" s="5" t="str">
        <f t="shared" si="0"/>
        <v/>
      </c>
      <c r="F25" s="10"/>
    </row>
    <row r="26" spans="1:6" ht="20" customHeight="1">
      <c r="A26" s="6">
        <v>20</v>
      </c>
      <c r="B26" s="2"/>
      <c r="C26" s="6"/>
      <c r="D26" s="6"/>
      <c r="E26" s="5" t="str">
        <f t="shared" si="0"/>
        <v/>
      </c>
      <c r="F26" s="10"/>
    </row>
    <row r="27" spans="1:6" ht="20" customHeight="1">
      <c r="A27" s="6">
        <v>21</v>
      </c>
      <c r="B27" s="2"/>
      <c r="C27" s="6"/>
      <c r="D27" s="6"/>
      <c r="E27" s="5" t="str">
        <f t="shared" si="0"/>
        <v/>
      </c>
      <c r="F27" s="10"/>
    </row>
    <row r="28" spans="1:6" ht="20" customHeight="1">
      <c r="A28" s="6">
        <v>22</v>
      </c>
      <c r="B28" s="2"/>
      <c r="C28" s="6"/>
      <c r="D28" s="6"/>
      <c r="E28" s="5" t="str">
        <f t="shared" si="0"/>
        <v/>
      </c>
      <c r="F28" s="10"/>
    </row>
    <row r="29" spans="1:6" ht="20" customHeight="1">
      <c r="A29" s="6">
        <v>23</v>
      </c>
      <c r="B29" s="2"/>
      <c r="C29" s="6"/>
      <c r="D29" s="6"/>
      <c r="E29" s="5" t="str">
        <f t="shared" si="0"/>
        <v/>
      </c>
      <c r="F29" s="10"/>
    </row>
    <row r="30" spans="1:6" ht="20" customHeight="1">
      <c r="A30" s="6">
        <v>24</v>
      </c>
      <c r="B30" s="2"/>
      <c r="C30" s="6"/>
      <c r="D30" s="6"/>
      <c r="E30" s="5" t="str">
        <f t="shared" si="0"/>
        <v/>
      </c>
      <c r="F30" s="10"/>
    </row>
    <row r="31" spans="1:6" ht="20" customHeight="1">
      <c r="A31" s="6">
        <v>25</v>
      </c>
      <c r="B31" s="2"/>
      <c r="C31" s="6"/>
      <c r="D31" s="6"/>
      <c r="E31" s="5" t="str">
        <f t="shared" si="0"/>
        <v/>
      </c>
      <c r="F31" s="10"/>
    </row>
    <row r="32" spans="1:6" ht="20" customHeight="1">
      <c r="A32" s="6">
        <v>26</v>
      </c>
      <c r="B32" s="2"/>
      <c r="C32" s="6"/>
      <c r="D32" s="6"/>
      <c r="E32" s="5" t="str">
        <f t="shared" si="0"/>
        <v/>
      </c>
      <c r="F32" s="10"/>
    </row>
    <row r="33" spans="1:6" ht="20" customHeight="1">
      <c r="A33" s="6">
        <v>27</v>
      </c>
      <c r="B33" s="2"/>
      <c r="C33" s="6"/>
      <c r="D33" s="6"/>
      <c r="E33" s="5" t="str">
        <f t="shared" si="0"/>
        <v/>
      </c>
      <c r="F33" s="10"/>
    </row>
    <row r="34" spans="1:6" ht="20" customHeight="1">
      <c r="A34" s="6">
        <v>28</v>
      </c>
      <c r="B34" s="2"/>
      <c r="C34" s="6"/>
      <c r="D34" s="6"/>
      <c r="E34" s="5" t="str">
        <f t="shared" si="0"/>
        <v/>
      </c>
      <c r="F34" s="10"/>
    </row>
    <row r="35" spans="1:6" ht="20" customHeight="1">
      <c r="A35" s="6">
        <v>29</v>
      </c>
      <c r="B35" s="2"/>
      <c r="C35" s="6"/>
      <c r="D35" s="6"/>
      <c r="E35" s="5" t="str">
        <f t="shared" si="0"/>
        <v/>
      </c>
      <c r="F35" s="10"/>
    </row>
    <row r="36" spans="1:6" ht="20" customHeight="1">
      <c r="A36" s="6">
        <v>30</v>
      </c>
      <c r="B36" s="2"/>
      <c r="C36" s="6"/>
      <c r="D36" s="6"/>
      <c r="E36" s="5" t="str">
        <f t="shared" si="0"/>
        <v/>
      </c>
      <c r="F36" s="10"/>
    </row>
    <row r="37" spans="1:6" ht="20" customHeight="1">
      <c r="A37" s="6">
        <v>31</v>
      </c>
      <c r="B37" s="2"/>
      <c r="C37" s="6"/>
      <c r="D37" s="6"/>
      <c r="E37" s="5" t="str">
        <f t="shared" si="0"/>
        <v/>
      </c>
      <c r="F37" s="10"/>
    </row>
    <row r="38" spans="1:6" ht="20" customHeight="1">
      <c r="A38" s="6">
        <v>32</v>
      </c>
      <c r="B38" s="2"/>
      <c r="C38" s="6"/>
      <c r="D38" s="6"/>
      <c r="E38" s="5" t="str">
        <f t="shared" si="0"/>
        <v/>
      </c>
      <c r="F38" s="10"/>
    </row>
    <row r="39" spans="1:6" ht="20" customHeight="1">
      <c r="A39" s="6">
        <v>33</v>
      </c>
      <c r="B39" s="2"/>
      <c r="C39" s="6"/>
      <c r="D39" s="6"/>
      <c r="E39" s="5" t="str">
        <f t="shared" si="0"/>
        <v/>
      </c>
      <c r="F39" s="10"/>
    </row>
    <row r="40" spans="1:6" ht="20" customHeight="1">
      <c r="A40" s="6">
        <v>34</v>
      </c>
      <c r="B40" s="2"/>
      <c r="C40" s="6"/>
      <c r="D40" s="6"/>
      <c r="E40" s="5" t="str">
        <f t="shared" si="0"/>
        <v/>
      </c>
      <c r="F40" s="10"/>
    </row>
    <row r="41" spans="1:6" ht="20" customHeight="1">
      <c r="A41" s="6">
        <v>35</v>
      </c>
      <c r="B41" s="2"/>
      <c r="C41" s="6"/>
      <c r="D41" s="6"/>
      <c r="E41" s="5" t="str">
        <f t="shared" si="0"/>
        <v/>
      </c>
      <c r="F41" s="10"/>
    </row>
    <row r="42" spans="1:6" ht="20" customHeight="1">
      <c r="A42" s="6">
        <v>36</v>
      </c>
      <c r="B42" s="2"/>
      <c r="C42" s="6"/>
      <c r="D42" s="6"/>
      <c r="E42" s="5" t="str">
        <f t="shared" si="0"/>
        <v/>
      </c>
      <c r="F42" s="10"/>
    </row>
    <row r="43" spans="1:6" ht="20" customHeight="1">
      <c r="A43" s="6">
        <v>37</v>
      </c>
      <c r="B43" s="2"/>
      <c r="C43" s="6"/>
      <c r="D43" s="6"/>
      <c r="E43" s="5" t="str">
        <f t="shared" si="0"/>
        <v/>
      </c>
      <c r="F43" s="10"/>
    </row>
    <row r="44" spans="1:6" ht="20" customHeight="1">
      <c r="A44" s="6">
        <v>38</v>
      </c>
      <c r="B44" s="2"/>
      <c r="C44" s="6"/>
      <c r="D44" s="6"/>
      <c r="E44" s="5" t="str">
        <f t="shared" si="0"/>
        <v/>
      </c>
      <c r="F44" s="10"/>
    </row>
    <row r="45" spans="1:6" ht="20" customHeight="1">
      <c r="A45" s="6">
        <v>39</v>
      </c>
      <c r="B45" s="2"/>
      <c r="C45" s="6"/>
      <c r="D45" s="6"/>
      <c r="E45" s="5" t="str">
        <f t="shared" si="0"/>
        <v/>
      </c>
      <c r="F45" s="10"/>
    </row>
    <row r="46" spans="1:6" ht="20" customHeight="1">
      <c r="A46" s="6">
        <v>40</v>
      </c>
      <c r="B46" s="2"/>
      <c r="C46" s="6"/>
      <c r="D46" s="6"/>
      <c r="E46" s="5" t="str">
        <f t="shared" si="0"/>
        <v/>
      </c>
      <c r="F46" s="10"/>
    </row>
    <row r="47" spans="1:6" ht="24" customHeight="1">
      <c r="A47" s="31" t="s">
        <v>102</v>
      </c>
      <c r="B47" s="32"/>
      <c r="C47" s="14" t="str">
        <f>"サイズ選択済: " &amp; COUNTA(C7:C46) &amp; "名"</f>
        <v>サイズ選択済: 0名</v>
      </c>
      <c r="D47" s="14" t="str">
        <f>"ポケット選択済: " &amp; COUNTA(D7:D46) &amp; "名"</f>
        <v>ポケット選択済: 0名</v>
      </c>
      <c r="E47" s="14" t="str">
        <f>"未完了: " &amp; COUNTIF(E7:E46, "★*") &amp; "名"</f>
        <v>未完了: 1名</v>
      </c>
      <c r="F47" s="14" t="str">
        <f>"在籍: " &amp; COUNTA(B7:B46) &amp; "名"</f>
        <v>在籍: 1名</v>
      </c>
    </row>
  </sheetData>
  <mergeCells count="5">
    <mergeCell ref="A1:D1"/>
    <mergeCell ref="E4:F4"/>
    <mergeCell ref="E1:F1"/>
    <mergeCell ref="A47:B47"/>
    <mergeCell ref="A3:F3"/>
  </mergeCells>
  <phoneticPr fontId="8"/>
  <conditionalFormatting sqref="C7:D46">
    <cfRule type="expression" dxfId="26" priority="1" stopIfTrue="1">
      <formula>AND($B7&lt;&gt;"", C7="")</formula>
    </cfRule>
  </conditionalFormatting>
  <conditionalFormatting sqref="E7:E46">
    <cfRule type="expression" dxfId="25" priority="2" stopIfTrue="1">
      <formula>ISNUMBER(SEARCH("★", E7))</formula>
    </cfRule>
    <cfRule type="cellIs" dxfId="24" priority="3" operator="equal">
      <formula>"完了"</formula>
    </cfRule>
  </conditionalFormatting>
  <dataValidations count="2">
    <dataValidation type="list" sqref="C7:C46" xr:uid="{00000000-0002-0000-0200-000000000000}">
      <formula1>"大(通常サイズ),小(miniサイズ)"</formula1>
    </dataValidation>
    <dataValidation type="list" sqref="D7:D46" xr:uid="{00000000-0002-0000-0200-000001000000}">
      <formula1>"ピンク/茶,黄/水色,若草/藍色,紫/黒"</formula1>
    </dataValidation>
  </dataValidations>
  <pageMargins left="0.75" right="0.75" top="1" bottom="1" header="0.5" footer="0.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47"/>
  <sheetViews>
    <sheetView zoomScaleNormal="100" workbookViewId="0">
      <pane ySplit="6" topLeftCell="A7" activePane="bottomLeft" state="frozen"/>
      <selection pane="bottomLeft" sqref="A1:D1"/>
    </sheetView>
  </sheetViews>
  <sheetFormatPr baseColWidth="10" defaultColWidth="8.83203125" defaultRowHeight="14"/>
  <cols>
    <col min="1" max="1" width="10" customWidth="1"/>
    <col min="2" max="2" width="18" customWidth="1"/>
    <col min="3" max="3" width="28" customWidth="1"/>
    <col min="4" max="4" width="32" customWidth="1"/>
    <col min="5" max="5" width="18" customWidth="1"/>
    <col min="6" max="6" width="20" customWidth="1"/>
  </cols>
  <sheetData>
    <row r="1" spans="1:6" ht="28" customHeight="1">
      <c r="A1" s="23" t="s">
        <v>103</v>
      </c>
      <c r="B1" s="26"/>
      <c r="C1" s="26"/>
      <c r="D1" s="26"/>
      <c r="E1" s="41" t="str">
        <f>HYPERLINK("#'学年集計・発注書'!A1", "🔙 学年集計・発注書へ戻る")</f>
        <v>🔙 学年集計・発注書へ戻る</v>
      </c>
      <c r="F1" s="26"/>
    </row>
    <row r="2" spans="1:6" ht="86" customHeight="1"/>
    <row r="3" spans="1:6" ht="18" customHeight="1">
      <c r="A3" s="24" t="s">
        <v>58</v>
      </c>
      <c r="B3" s="26"/>
      <c r="C3" s="26"/>
      <c r="D3" s="26"/>
      <c r="E3" s="26"/>
      <c r="F3" s="26"/>
    </row>
    <row r="4" spans="1:6" ht="20" customHeight="1">
      <c r="A4" s="19" t="s">
        <v>59</v>
      </c>
      <c r="B4" s="20" t="s">
        <v>104</v>
      </c>
      <c r="D4" s="21" t="s">
        <v>61</v>
      </c>
      <c r="E4" s="40" t="s">
        <v>62</v>
      </c>
      <c r="F4" s="26"/>
    </row>
    <row r="6" spans="1:6" ht="26" customHeight="1">
      <c r="A6" s="11" t="s">
        <v>63</v>
      </c>
      <c r="B6" s="11" t="s">
        <v>64</v>
      </c>
      <c r="C6" s="11" t="s">
        <v>65</v>
      </c>
      <c r="D6" s="11" t="s">
        <v>66</v>
      </c>
      <c r="E6" s="11" t="s">
        <v>67</v>
      </c>
      <c r="F6" s="11" t="s">
        <v>68</v>
      </c>
    </row>
    <row r="7" spans="1:6" ht="20" customHeight="1">
      <c r="A7" s="6">
        <v>1</v>
      </c>
      <c r="B7" s="2"/>
      <c r="C7" s="6"/>
      <c r="D7" s="6"/>
      <c r="E7" s="5" t="str">
        <f t="shared" ref="E7:E46" si="0">IF(B7="","", IF(AND(C7&lt;&gt;"", D7&lt;&gt;""), "完了", IF(AND(C7="", D7=""), "★未選択", IF(C7="", "★サイズ未選択", "★ポケット未選択"))))</f>
        <v/>
      </c>
      <c r="F7" s="10"/>
    </row>
    <row r="8" spans="1:6" ht="20" customHeight="1">
      <c r="A8" s="6">
        <v>2</v>
      </c>
      <c r="B8" s="2"/>
      <c r="C8" s="6"/>
      <c r="D8" s="6"/>
      <c r="E8" s="5" t="str">
        <f t="shared" si="0"/>
        <v/>
      </c>
      <c r="F8" s="10"/>
    </row>
    <row r="9" spans="1:6" ht="20" customHeight="1">
      <c r="A9" s="6">
        <v>3</v>
      </c>
      <c r="B9" s="2"/>
      <c r="C9" s="6"/>
      <c r="D9" s="6"/>
      <c r="E9" s="5" t="str">
        <f t="shared" si="0"/>
        <v/>
      </c>
      <c r="F9" s="10"/>
    </row>
    <row r="10" spans="1:6" ht="20" customHeight="1">
      <c r="A10" s="6">
        <v>4</v>
      </c>
      <c r="B10" s="2"/>
      <c r="C10" s="6"/>
      <c r="D10" s="6"/>
      <c r="E10" s="5" t="str">
        <f t="shared" si="0"/>
        <v/>
      </c>
      <c r="F10" s="10"/>
    </row>
    <row r="11" spans="1:6" ht="20" customHeight="1">
      <c r="A11" s="6">
        <v>5</v>
      </c>
      <c r="B11" s="2"/>
      <c r="C11" s="6"/>
      <c r="D11" s="6"/>
      <c r="E11" s="5" t="str">
        <f t="shared" si="0"/>
        <v/>
      </c>
      <c r="F11" s="10"/>
    </row>
    <row r="12" spans="1:6" ht="20" customHeight="1">
      <c r="A12" s="6">
        <v>6</v>
      </c>
      <c r="B12" s="2"/>
      <c r="C12" s="6"/>
      <c r="D12" s="6"/>
      <c r="E12" s="5" t="str">
        <f t="shared" si="0"/>
        <v/>
      </c>
      <c r="F12" s="10"/>
    </row>
    <row r="13" spans="1:6" ht="20" customHeight="1">
      <c r="A13" s="6">
        <v>7</v>
      </c>
      <c r="B13" s="2"/>
      <c r="C13" s="6"/>
      <c r="D13" s="6"/>
      <c r="E13" s="5" t="str">
        <f t="shared" si="0"/>
        <v/>
      </c>
      <c r="F13" s="10"/>
    </row>
    <row r="14" spans="1:6" ht="20" customHeight="1">
      <c r="A14" s="6">
        <v>8</v>
      </c>
      <c r="B14" s="2"/>
      <c r="C14" s="6"/>
      <c r="D14" s="6"/>
      <c r="E14" s="5" t="str">
        <f t="shared" si="0"/>
        <v/>
      </c>
      <c r="F14" s="10"/>
    </row>
    <row r="15" spans="1:6" ht="20" customHeight="1">
      <c r="A15" s="6">
        <v>9</v>
      </c>
      <c r="B15" s="2"/>
      <c r="C15" s="6"/>
      <c r="D15" s="6"/>
      <c r="E15" s="5" t="str">
        <f t="shared" si="0"/>
        <v/>
      </c>
      <c r="F15" s="10"/>
    </row>
    <row r="16" spans="1:6" ht="20" customHeight="1">
      <c r="A16" s="6">
        <v>10</v>
      </c>
      <c r="B16" s="2"/>
      <c r="C16" s="6"/>
      <c r="D16" s="6"/>
      <c r="E16" s="5" t="str">
        <f t="shared" si="0"/>
        <v/>
      </c>
      <c r="F16" s="10"/>
    </row>
    <row r="17" spans="1:6" ht="20" customHeight="1">
      <c r="A17" s="6">
        <v>11</v>
      </c>
      <c r="B17" s="2"/>
      <c r="C17" s="6"/>
      <c r="D17" s="6"/>
      <c r="E17" s="5" t="str">
        <f t="shared" si="0"/>
        <v/>
      </c>
      <c r="F17" s="10"/>
    </row>
    <row r="18" spans="1:6" ht="20" customHeight="1">
      <c r="A18" s="6">
        <v>12</v>
      </c>
      <c r="B18" s="2"/>
      <c r="C18" s="6"/>
      <c r="D18" s="6"/>
      <c r="E18" s="5" t="str">
        <f t="shared" si="0"/>
        <v/>
      </c>
      <c r="F18" s="10"/>
    </row>
    <row r="19" spans="1:6" ht="20" customHeight="1">
      <c r="A19" s="6">
        <v>13</v>
      </c>
      <c r="B19" s="2"/>
      <c r="C19" s="6"/>
      <c r="D19" s="6"/>
      <c r="E19" s="5" t="str">
        <f t="shared" si="0"/>
        <v/>
      </c>
      <c r="F19" s="10"/>
    </row>
    <row r="20" spans="1:6" ht="20" customHeight="1">
      <c r="A20" s="6">
        <v>14</v>
      </c>
      <c r="B20" s="2"/>
      <c r="C20" s="6"/>
      <c r="D20" s="6"/>
      <c r="E20" s="5" t="str">
        <f t="shared" si="0"/>
        <v/>
      </c>
      <c r="F20" s="10"/>
    </row>
    <row r="21" spans="1:6" ht="20" customHeight="1">
      <c r="A21" s="6">
        <v>15</v>
      </c>
      <c r="B21" s="2"/>
      <c r="C21" s="6"/>
      <c r="D21" s="6"/>
      <c r="E21" s="5" t="str">
        <f t="shared" si="0"/>
        <v/>
      </c>
      <c r="F21" s="10"/>
    </row>
    <row r="22" spans="1:6" ht="20" customHeight="1">
      <c r="A22" s="6">
        <v>16</v>
      </c>
      <c r="B22" s="2"/>
      <c r="C22" s="6"/>
      <c r="D22" s="6"/>
      <c r="E22" s="5" t="str">
        <f t="shared" si="0"/>
        <v/>
      </c>
      <c r="F22" s="10"/>
    </row>
    <row r="23" spans="1:6" ht="20" customHeight="1">
      <c r="A23" s="6">
        <v>17</v>
      </c>
      <c r="B23" s="2"/>
      <c r="C23" s="6"/>
      <c r="D23" s="6"/>
      <c r="E23" s="5" t="str">
        <f t="shared" si="0"/>
        <v/>
      </c>
      <c r="F23" s="10"/>
    </row>
    <row r="24" spans="1:6" ht="20" customHeight="1">
      <c r="A24" s="6">
        <v>18</v>
      </c>
      <c r="B24" s="2"/>
      <c r="C24" s="6"/>
      <c r="D24" s="6"/>
      <c r="E24" s="5" t="str">
        <f t="shared" si="0"/>
        <v/>
      </c>
      <c r="F24" s="10"/>
    </row>
    <row r="25" spans="1:6" ht="20" customHeight="1">
      <c r="A25" s="6">
        <v>19</v>
      </c>
      <c r="B25" s="2"/>
      <c r="C25" s="6"/>
      <c r="D25" s="6"/>
      <c r="E25" s="5" t="str">
        <f t="shared" si="0"/>
        <v/>
      </c>
      <c r="F25" s="10"/>
    </row>
    <row r="26" spans="1:6" ht="20" customHeight="1">
      <c r="A26" s="6">
        <v>20</v>
      </c>
      <c r="B26" s="2"/>
      <c r="C26" s="6"/>
      <c r="D26" s="6"/>
      <c r="E26" s="5" t="str">
        <f t="shared" si="0"/>
        <v/>
      </c>
      <c r="F26" s="10"/>
    </row>
    <row r="27" spans="1:6" ht="20" customHeight="1">
      <c r="A27" s="6">
        <v>21</v>
      </c>
      <c r="B27" s="2"/>
      <c r="C27" s="6"/>
      <c r="D27" s="6"/>
      <c r="E27" s="5" t="str">
        <f t="shared" si="0"/>
        <v/>
      </c>
      <c r="F27" s="10"/>
    </row>
    <row r="28" spans="1:6" ht="20" customHeight="1">
      <c r="A28" s="6">
        <v>22</v>
      </c>
      <c r="B28" s="2"/>
      <c r="C28" s="6"/>
      <c r="D28" s="6"/>
      <c r="E28" s="5" t="str">
        <f t="shared" si="0"/>
        <v/>
      </c>
      <c r="F28" s="10"/>
    </row>
    <row r="29" spans="1:6" ht="20" customHeight="1">
      <c r="A29" s="6">
        <v>23</v>
      </c>
      <c r="B29" s="2"/>
      <c r="C29" s="6"/>
      <c r="D29" s="6"/>
      <c r="E29" s="5" t="str">
        <f t="shared" si="0"/>
        <v/>
      </c>
      <c r="F29" s="10"/>
    </row>
    <row r="30" spans="1:6" ht="20" customHeight="1">
      <c r="A30" s="6">
        <v>24</v>
      </c>
      <c r="B30" s="2"/>
      <c r="C30" s="6"/>
      <c r="D30" s="6"/>
      <c r="E30" s="5" t="str">
        <f t="shared" si="0"/>
        <v/>
      </c>
      <c r="F30" s="10"/>
    </row>
    <row r="31" spans="1:6" ht="20" customHeight="1">
      <c r="A31" s="6">
        <v>25</v>
      </c>
      <c r="B31" s="2"/>
      <c r="C31" s="6"/>
      <c r="D31" s="6"/>
      <c r="E31" s="5" t="str">
        <f t="shared" si="0"/>
        <v/>
      </c>
      <c r="F31" s="10"/>
    </row>
    <row r="32" spans="1:6" ht="20" customHeight="1">
      <c r="A32" s="6">
        <v>26</v>
      </c>
      <c r="B32" s="2"/>
      <c r="C32" s="6"/>
      <c r="D32" s="6"/>
      <c r="E32" s="5" t="str">
        <f t="shared" si="0"/>
        <v/>
      </c>
      <c r="F32" s="10"/>
    </row>
    <row r="33" spans="1:6" ht="20" customHeight="1">
      <c r="A33" s="6">
        <v>27</v>
      </c>
      <c r="B33" s="2"/>
      <c r="C33" s="6"/>
      <c r="D33" s="6"/>
      <c r="E33" s="5" t="str">
        <f t="shared" si="0"/>
        <v/>
      </c>
      <c r="F33" s="10"/>
    </row>
    <row r="34" spans="1:6" ht="20" customHeight="1">
      <c r="A34" s="6">
        <v>28</v>
      </c>
      <c r="B34" s="2"/>
      <c r="C34" s="6"/>
      <c r="D34" s="6"/>
      <c r="E34" s="5" t="str">
        <f t="shared" si="0"/>
        <v/>
      </c>
      <c r="F34" s="10"/>
    </row>
    <row r="35" spans="1:6" ht="20" customHeight="1">
      <c r="A35" s="6">
        <v>29</v>
      </c>
      <c r="B35" s="2"/>
      <c r="C35" s="6"/>
      <c r="D35" s="6"/>
      <c r="E35" s="5" t="str">
        <f t="shared" si="0"/>
        <v/>
      </c>
      <c r="F35" s="10"/>
    </row>
    <row r="36" spans="1:6" ht="20" customHeight="1">
      <c r="A36" s="6">
        <v>30</v>
      </c>
      <c r="B36" s="2"/>
      <c r="C36" s="6"/>
      <c r="D36" s="6"/>
      <c r="E36" s="5" t="str">
        <f t="shared" si="0"/>
        <v/>
      </c>
      <c r="F36" s="10"/>
    </row>
    <row r="37" spans="1:6" ht="20" customHeight="1">
      <c r="A37" s="6">
        <v>31</v>
      </c>
      <c r="B37" s="2"/>
      <c r="C37" s="6"/>
      <c r="D37" s="6"/>
      <c r="E37" s="5" t="str">
        <f t="shared" si="0"/>
        <v/>
      </c>
      <c r="F37" s="10"/>
    </row>
    <row r="38" spans="1:6" ht="20" customHeight="1">
      <c r="A38" s="6">
        <v>32</v>
      </c>
      <c r="B38" s="2"/>
      <c r="C38" s="6"/>
      <c r="D38" s="6"/>
      <c r="E38" s="5" t="str">
        <f t="shared" si="0"/>
        <v/>
      </c>
      <c r="F38" s="10"/>
    </row>
    <row r="39" spans="1:6" ht="20" customHeight="1">
      <c r="A39" s="6">
        <v>33</v>
      </c>
      <c r="B39" s="2"/>
      <c r="C39" s="6"/>
      <c r="D39" s="6"/>
      <c r="E39" s="5" t="str">
        <f t="shared" si="0"/>
        <v/>
      </c>
      <c r="F39" s="10"/>
    </row>
    <row r="40" spans="1:6" ht="20" customHeight="1">
      <c r="A40" s="6">
        <v>34</v>
      </c>
      <c r="B40" s="2"/>
      <c r="C40" s="6"/>
      <c r="D40" s="6"/>
      <c r="E40" s="5" t="str">
        <f t="shared" si="0"/>
        <v/>
      </c>
      <c r="F40" s="10"/>
    </row>
    <row r="41" spans="1:6" ht="20" customHeight="1">
      <c r="A41" s="6">
        <v>35</v>
      </c>
      <c r="B41" s="2"/>
      <c r="C41" s="6"/>
      <c r="D41" s="6"/>
      <c r="E41" s="5" t="str">
        <f t="shared" si="0"/>
        <v/>
      </c>
      <c r="F41" s="10"/>
    </row>
    <row r="42" spans="1:6" ht="20" customHeight="1">
      <c r="A42" s="6">
        <v>36</v>
      </c>
      <c r="B42" s="2"/>
      <c r="C42" s="6"/>
      <c r="D42" s="6"/>
      <c r="E42" s="5" t="str">
        <f t="shared" si="0"/>
        <v/>
      </c>
      <c r="F42" s="10"/>
    </row>
    <row r="43" spans="1:6" ht="20" customHeight="1">
      <c r="A43" s="6">
        <v>37</v>
      </c>
      <c r="B43" s="2"/>
      <c r="C43" s="6"/>
      <c r="D43" s="6"/>
      <c r="E43" s="5" t="str">
        <f t="shared" si="0"/>
        <v/>
      </c>
      <c r="F43" s="10"/>
    </row>
    <row r="44" spans="1:6" ht="20" customHeight="1">
      <c r="A44" s="6">
        <v>38</v>
      </c>
      <c r="B44" s="2"/>
      <c r="C44" s="6"/>
      <c r="D44" s="6"/>
      <c r="E44" s="5" t="str">
        <f t="shared" si="0"/>
        <v/>
      </c>
      <c r="F44" s="10"/>
    </row>
    <row r="45" spans="1:6" ht="20" customHeight="1">
      <c r="A45" s="6">
        <v>39</v>
      </c>
      <c r="B45" s="2"/>
      <c r="C45" s="6"/>
      <c r="D45" s="6"/>
      <c r="E45" s="5" t="str">
        <f t="shared" si="0"/>
        <v/>
      </c>
      <c r="F45" s="10"/>
    </row>
    <row r="46" spans="1:6" ht="20" customHeight="1">
      <c r="A46" s="6">
        <v>40</v>
      </c>
      <c r="B46" s="2"/>
      <c r="C46" s="6"/>
      <c r="D46" s="6"/>
      <c r="E46" s="5" t="str">
        <f t="shared" si="0"/>
        <v/>
      </c>
      <c r="F46" s="10"/>
    </row>
    <row r="47" spans="1:6" ht="24" customHeight="1">
      <c r="A47" s="31" t="s">
        <v>105</v>
      </c>
      <c r="B47" s="32"/>
      <c r="C47" s="14" t="str">
        <f>"サイズ選択済: " &amp; COUNTA(C7:C46) &amp; "名"</f>
        <v>サイズ選択済: 0名</v>
      </c>
      <c r="D47" s="14" t="str">
        <f>"ポケット選択済: " &amp; COUNTA(D7:D46) &amp; "名"</f>
        <v>ポケット選択済: 0名</v>
      </c>
      <c r="E47" s="14" t="str">
        <f>"未完了: " &amp; COUNTIF(E7:E46, "★*") &amp; "名"</f>
        <v>未完了: 0名</v>
      </c>
      <c r="F47" s="14" t="str">
        <f>"在籍: " &amp; COUNTA(B7:B46) &amp; "名"</f>
        <v>在籍: 0名</v>
      </c>
    </row>
  </sheetData>
  <mergeCells count="5">
    <mergeCell ref="A1:D1"/>
    <mergeCell ref="E4:F4"/>
    <mergeCell ref="E1:F1"/>
    <mergeCell ref="A47:B47"/>
    <mergeCell ref="A3:F3"/>
  </mergeCells>
  <phoneticPr fontId="8"/>
  <conditionalFormatting sqref="C7:D46">
    <cfRule type="expression" dxfId="23" priority="1" stopIfTrue="1">
      <formula>AND($B7&lt;&gt;"", C7="")</formula>
    </cfRule>
  </conditionalFormatting>
  <conditionalFormatting sqref="E7:E46">
    <cfRule type="expression" dxfId="22" priority="2" stopIfTrue="1">
      <formula>ISNUMBER(SEARCH("★", E7))</formula>
    </cfRule>
    <cfRule type="cellIs" dxfId="21" priority="3" operator="equal">
      <formula>"完了"</formula>
    </cfRule>
  </conditionalFormatting>
  <dataValidations count="2">
    <dataValidation type="list" sqref="C7:C46" xr:uid="{00000000-0002-0000-0300-000000000000}">
      <formula1>"大(通常サイズ),小(miniサイズ)"</formula1>
    </dataValidation>
    <dataValidation type="list" sqref="D7:D46" xr:uid="{00000000-0002-0000-0300-000001000000}">
      <formula1>"ピンク/茶,黄/水色,若草/藍色,紫/黒"</formula1>
    </dataValidation>
  </dataValidations>
  <pageMargins left="0.75" right="0.75" top="1" bottom="1" header="0.5" footer="0.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47"/>
  <sheetViews>
    <sheetView zoomScaleNormal="100" workbookViewId="0">
      <pane ySplit="6" topLeftCell="A7" activePane="bottomLeft" state="frozen"/>
      <selection pane="bottomLeft" sqref="A1:D1"/>
    </sheetView>
  </sheetViews>
  <sheetFormatPr baseColWidth="10" defaultColWidth="8.83203125" defaultRowHeight="14"/>
  <cols>
    <col min="1" max="1" width="10" customWidth="1"/>
    <col min="2" max="2" width="18" customWidth="1"/>
    <col min="3" max="3" width="28" customWidth="1"/>
    <col min="4" max="4" width="32" customWidth="1"/>
    <col min="5" max="5" width="18" customWidth="1"/>
    <col min="6" max="6" width="20" customWidth="1"/>
  </cols>
  <sheetData>
    <row r="1" spans="1:6" ht="28" customHeight="1">
      <c r="A1" s="23" t="s">
        <v>106</v>
      </c>
      <c r="B1" s="26"/>
      <c r="C1" s="26"/>
      <c r="D1" s="26"/>
      <c r="E1" s="41" t="str">
        <f>HYPERLINK("#'学年集計・発注書'!A1", "🔙 学年集計・発注書へ戻る")</f>
        <v>🔙 学年集計・発注書へ戻る</v>
      </c>
      <c r="F1" s="26"/>
    </row>
    <row r="2" spans="1:6" ht="86" customHeight="1"/>
    <row r="3" spans="1:6" ht="18" customHeight="1">
      <c r="A3" s="24" t="s">
        <v>58</v>
      </c>
      <c r="B3" s="26"/>
      <c r="C3" s="26"/>
      <c r="D3" s="26"/>
      <c r="E3" s="26"/>
      <c r="F3" s="26"/>
    </row>
    <row r="4" spans="1:6" ht="20" customHeight="1">
      <c r="A4" s="19" t="s">
        <v>59</v>
      </c>
      <c r="B4" s="20" t="s">
        <v>107</v>
      </c>
      <c r="D4" s="21" t="s">
        <v>61</v>
      </c>
      <c r="E4" s="40" t="s">
        <v>62</v>
      </c>
      <c r="F4" s="26"/>
    </row>
    <row r="6" spans="1:6" ht="26" customHeight="1">
      <c r="A6" s="11" t="s">
        <v>63</v>
      </c>
      <c r="B6" s="11" t="s">
        <v>64</v>
      </c>
      <c r="C6" s="11" t="s">
        <v>65</v>
      </c>
      <c r="D6" s="11" t="s">
        <v>66</v>
      </c>
      <c r="E6" s="11" t="s">
        <v>67</v>
      </c>
      <c r="F6" s="11" t="s">
        <v>68</v>
      </c>
    </row>
    <row r="7" spans="1:6" ht="20" customHeight="1">
      <c r="A7" s="6">
        <v>1</v>
      </c>
      <c r="B7" s="2"/>
      <c r="C7" s="6"/>
      <c r="D7" s="6"/>
      <c r="E7" s="5" t="str">
        <f t="shared" ref="E7:E46" si="0">IF(B7="","", IF(AND(C7&lt;&gt;"", D7&lt;&gt;""), "完了", IF(AND(C7="", D7=""), "★未選択", IF(C7="", "★サイズ未選択", "★ポケット未選択"))))</f>
        <v/>
      </c>
      <c r="F7" s="10"/>
    </row>
    <row r="8" spans="1:6" ht="20" customHeight="1">
      <c r="A8" s="6">
        <v>2</v>
      </c>
      <c r="B8" s="2"/>
      <c r="C8" s="6"/>
      <c r="D8" s="6"/>
      <c r="E8" s="5" t="str">
        <f t="shared" si="0"/>
        <v/>
      </c>
      <c r="F8" s="10"/>
    </row>
    <row r="9" spans="1:6" ht="20" customHeight="1">
      <c r="A9" s="6">
        <v>3</v>
      </c>
      <c r="B9" s="2"/>
      <c r="C9" s="6"/>
      <c r="D9" s="6"/>
      <c r="E9" s="5" t="str">
        <f t="shared" si="0"/>
        <v/>
      </c>
      <c r="F9" s="10"/>
    </row>
    <row r="10" spans="1:6" ht="20" customHeight="1">
      <c r="A10" s="6">
        <v>4</v>
      </c>
      <c r="B10" s="2"/>
      <c r="C10" s="6"/>
      <c r="D10" s="6"/>
      <c r="E10" s="5" t="str">
        <f t="shared" si="0"/>
        <v/>
      </c>
      <c r="F10" s="10"/>
    </row>
    <row r="11" spans="1:6" ht="20" customHeight="1">
      <c r="A11" s="6">
        <v>5</v>
      </c>
      <c r="B11" s="2"/>
      <c r="C11" s="6"/>
      <c r="D11" s="6"/>
      <c r="E11" s="5" t="str">
        <f t="shared" si="0"/>
        <v/>
      </c>
      <c r="F11" s="10"/>
    </row>
    <row r="12" spans="1:6" ht="20" customHeight="1">
      <c r="A12" s="6">
        <v>6</v>
      </c>
      <c r="B12" s="2"/>
      <c r="C12" s="6"/>
      <c r="D12" s="6"/>
      <c r="E12" s="5" t="str">
        <f t="shared" si="0"/>
        <v/>
      </c>
      <c r="F12" s="10"/>
    </row>
    <row r="13" spans="1:6" ht="20" customHeight="1">
      <c r="A13" s="6">
        <v>7</v>
      </c>
      <c r="B13" s="2"/>
      <c r="C13" s="6"/>
      <c r="D13" s="6"/>
      <c r="E13" s="5" t="str">
        <f t="shared" si="0"/>
        <v/>
      </c>
      <c r="F13" s="10"/>
    </row>
    <row r="14" spans="1:6" ht="20" customHeight="1">
      <c r="A14" s="6">
        <v>8</v>
      </c>
      <c r="B14" s="2"/>
      <c r="C14" s="6"/>
      <c r="D14" s="6"/>
      <c r="E14" s="5" t="str">
        <f t="shared" si="0"/>
        <v/>
      </c>
      <c r="F14" s="10"/>
    </row>
    <row r="15" spans="1:6" ht="20" customHeight="1">
      <c r="A15" s="6">
        <v>9</v>
      </c>
      <c r="B15" s="2"/>
      <c r="C15" s="6"/>
      <c r="D15" s="6"/>
      <c r="E15" s="5" t="str">
        <f t="shared" si="0"/>
        <v/>
      </c>
      <c r="F15" s="10"/>
    </row>
    <row r="16" spans="1:6" ht="20" customHeight="1">
      <c r="A16" s="6">
        <v>10</v>
      </c>
      <c r="B16" s="2"/>
      <c r="C16" s="6"/>
      <c r="D16" s="6"/>
      <c r="E16" s="5" t="str">
        <f t="shared" si="0"/>
        <v/>
      </c>
      <c r="F16" s="10"/>
    </row>
    <row r="17" spans="1:6" ht="20" customHeight="1">
      <c r="A17" s="6">
        <v>11</v>
      </c>
      <c r="B17" s="2"/>
      <c r="C17" s="6"/>
      <c r="D17" s="6"/>
      <c r="E17" s="5" t="str">
        <f t="shared" si="0"/>
        <v/>
      </c>
      <c r="F17" s="10"/>
    </row>
    <row r="18" spans="1:6" ht="20" customHeight="1">
      <c r="A18" s="6">
        <v>12</v>
      </c>
      <c r="B18" s="2"/>
      <c r="C18" s="6"/>
      <c r="D18" s="6"/>
      <c r="E18" s="5" t="str">
        <f t="shared" si="0"/>
        <v/>
      </c>
      <c r="F18" s="10"/>
    </row>
    <row r="19" spans="1:6" ht="20" customHeight="1">
      <c r="A19" s="6">
        <v>13</v>
      </c>
      <c r="B19" s="2"/>
      <c r="C19" s="6"/>
      <c r="D19" s="6"/>
      <c r="E19" s="5" t="str">
        <f t="shared" si="0"/>
        <v/>
      </c>
      <c r="F19" s="10"/>
    </row>
    <row r="20" spans="1:6" ht="20" customHeight="1">
      <c r="A20" s="6">
        <v>14</v>
      </c>
      <c r="B20" s="2"/>
      <c r="C20" s="6"/>
      <c r="D20" s="6"/>
      <c r="E20" s="5" t="str">
        <f t="shared" si="0"/>
        <v/>
      </c>
      <c r="F20" s="10"/>
    </row>
    <row r="21" spans="1:6" ht="20" customHeight="1">
      <c r="A21" s="6">
        <v>15</v>
      </c>
      <c r="B21" s="2"/>
      <c r="C21" s="6"/>
      <c r="D21" s="6"/>
      <c r="E21" s="5" t="str">
        <f t="shared" si="0"/>
        <v/>
      </c>
      <c r="F21" s="10"/>
    </row>
    <row r="22" spans="1:6" ht="20" customHeight="1">
      <c r="A22" s="6">
        <v>16</v>
      </c>
      <c r="B22" s="2"/>
      <c r="C22" s="6"/>
      <c r="D22" s="6"/>
      <c r="E22" s="5" t="str">
        <f t="shared" si="0"/>
        <v/>
      </c>
      <c r="F22" s="10"/>
    </row>
    <row r="23" spans="1:6" ht="20" customHeight="1">
      <c r="A23" s="6">
        <v>17</v>
      </c>
      <c r="B23" s="2"/>
      <c r="C23" s="6"/>
      <c r="D23" s="6"/>
      <c r="E23" s="5" t="str">
        <f t="shared" si="0"/>
        <v/>
      </c>
      <c r="F23" s="10"/>
    </row>
    <row r="24" spans="1:6" ht="20" customHeight="1">
      <c r="A24" s="6">
        <v>18</v>
      </c>
      <c r="B24" s="2"/>
      <c r="C24" s="6"/>
      <c r="D24" s="6"/>
      <c r="E24" s="5" t="str">
        <f t="shared" si="0"/>
        <v/>
      </c>
      <c r="F24" s="10"/>
    </row>
    <row r="25" spans="1:6" ht="20" customHeight="1">
      <c r="A25" s="6">
        <v>19</v>
      </c>
      <c r="B25" s="2"/>
      <c r="C25" s="6"/>
      <c r="D25" s="6"/>
      <c r="E25" s="5" t="str">
        <f t="shared" si="0"/>
        <v/>
      </c>
      <c r="F25" s="10"/>
    </row>
    <row r="26" spans="1:6" ht="20" customHeight="1">
      <c r="A26" s="6">
        <v>20</v>
      </c>
      <c r="B26" s="2"/>
      <c r="C26" s="6"/>
      <c r="D26" s="6"/>
      <c r="E26" s="5" t="str">
        <f t="shared" si="0"/>
        <v/>
      </c>
      <c r="F26" s="10"/>
    </row>
    <row r="27" spans="1:6" ht="20" customHeight="1">
      <c r="A27" s="6">
        <v>21</v>
      </c>
      <c r="B27" s="2"/>
      <c r="C27" s="6"/>
      <c r="D27" s="6"/>
      <c r="E27" s="5" t="str">
        <f t="shared" si="0"/>
        <v/>
      </c>
      <c r="F27" s="10"/>
    </row>
    <row r="28" spans="1:6" ht="20" customHeight="1">
      <c r="A28" s="6">
        <v>22</v>
      </c>
      <c r="B28" s="2"/>
      <c r="C28" s="6"/>
      <c r="D28" s="6"/>
      <c r="E28" s="5" t="str">
        <f t="shared" si="0"/>
        <v/>
      </c>
      <c r="F28" s="10"/>
    </row>
    <row r="29" spans="1:6" ht="20" customHeight="1">
      <c r="A29" s="6">
        <v>23</v>
      </c>
      <c r="B29" s="2"/>
      <c r="C29" s="6"/>
      <c r="D29" s="6"/>
      <c r="E29" s="5" t="str">
        <f t="shared" si="0"/>
        <v/>
      </c>
      <c r="F29" s="10"/>
    </row>
    <row r="30" spans="1:6" ht="20" customHeight="1">
      <c r="A30" s="6">
        <v>24</v>
      </c>
      <c r="B30" s="2"/>
      <c r="C30" s="6"/>
      <c r="D30" s="6"/>
      <c r="E30" s="5" t="str">
        <f t="shared" si="0"/>
        <v/>
      </c>
      <c r="F30" s="10"/>
    </row>
    <row r="31" spans="1:6" ht="20" customHeight="1">
      <c r="A31" s="6">
        <v>25</v>
      </c>
      <c r="B31" s="2"/>
      <c r="C31" s="6"/>
      <c r="D31" s="6"/>
      <c r="E31" s="5" t="str">
        <f t="shared" si="0"/>
        <v/>
      </c>
      <c r="F31" s="10"/>
    </row>
    <row r="32" spans="1:6" ht="20" customHeight="1">
      <c r="A32" s="6">
        <v>26</v>
      </c>
      <c r="B32" s="2"/>
      <c r="C32" s="6"/>
      <c r="D32" s="6"/>
      <c r="E32" s="5" t="str">
        <f t="shared" si="0"/>
        <v/>
      </c>
      <c r="F32" s="10"/>
    </row>
    <row r="33" spans="1:6" ht="20" customHeight="1">
      <c r="A33" s="6">
        <v>27</v>
      </c>
      <c r="B33" s="2"/>
      <c r="C33" s="6"/>
      <c r="D33" s="6"/>
      <c r="E33" s="5" t="str">
        <f t="shared" si="0"/>
        <v/>
      </c>
      <c r="F33" s="10"/>
    </row>
    <row r="34" spans="1:6" ht="20" customHeight="1">
      <c r="A34" s="6">
        <v>28</v>
      </c>
      <c r="B34" s="2"/>
      <c r="C34" s="6"/>
      <c r="D34" s="6"/>
      <c r="E34" s="5" t="str">
        <f t="shared" si="0"/>
        <v/>
      </c>
      <c r="F34" s="10"/>
    </row>
    <row r="35" spans="1:6" ht="20" customHeight="1">
      <c r="A35" s="6">
        <v>29</v>
      </c>
      <c r="B35" s="2"/>
      <c r="C35" s="6"/>
      <c r="D35" s="6"/>
      <c r="E35" s="5" t="str">
        <f t="shared" si="0"/>
        <v/>
      </c>
      <c r="F35" s="10"/>
    </row>
    <row r="36" spans="1:6" ht="20" customHeight="1">
      <c r="A36" s="6">
        <v>30</v>
      </c>
      <c r="B36" s="2"/>
      <c r="C36" s="6"/>
      <c r="D36" s="6"/>
      <c r="E36" s="5" t="str">
        <f t="shared" si="0"/>
        <v/>
      </c>
      <c r="F36" s="10"/>
    </row>
    <row r="37" spans="1:6" ht="20" customHeight="1">
      <c r="A37" s="6">
        <v>31</v>
      </c>
      <c r="B37" s="2"/>
      <c r="C37" s="6"/>
      <c r="D37" s="6"/>
      <c r="E37" s="5" t="str">
        <f t="shared" si="0"/>
        <v/>
      </c>
      <c r="F37" s="10"/>
    </row>
    <row r="38" spans="1:6" ht="20" customHeight="1">
      <c r="A38" s="6">
        <v>32</v>
      </c>
      <c r="B38" s="2"/>
      <c r="C38" s="6"/>
      <c r="D38" s="6"/>
      <c r="E38" s="5" t="str">
        <f t="shared" si="0"/>
        <v/>
      </c>
      <c r="F38" s="10"/>
    </row>
    <row r="39" spans="1:6" ht="20" customHeight="1">
      <c r="A39" s="6">
        <v>33</v>
      </c>
      <c r="B39" s="2"/>
      <c r="C39" s="6"/>
      <c r="D39" s="6"/>
      <c r="E39" s="5" t="str">
        <f t="shared" si="0"/>
        <v/>
      </c>
      <c r="F39" s="10"/>
    </row>
    <row r="40" spans="1:6" ht="20" customHeight="1">
      <c r="A40" s="6">
        <v>34</v>
      </c>
      <c r="B40" s="2"/>
      <c r="C40" s="6"/>
      <c r="D40" s="6"/>
      <c r="E40" s="5" t="str">
        <f t="shared" si="0"/>
        <v/>
      </c>
      <c r="F40" s="10"/>
    </row>
    <row r="41" spans="1:6" ht="20" customHeight="1">
      <c r="A41" s="6">
        <v>35</v>
      </c>
      <c r="B41" s="2"/>
      <c r="C41" s="6"/>
      <c r="D41" s="6"/>
      <c r="E41" s="5" t="str">
        <f t="shared" si="0"/>
        <v/>
      </c>
      <c r="F41" s="10"/>
    </row>
    <row r="42" spans="1:6" ht="20" customHeight="1">
      <c r="A42" s="6">
        <v>36</v>
      </c>
      <c r="B42" s="2"/>
      <c r="C42" s="6"/>
      <c r="D42" s="6"/>
      <c r="E42" s="5" t="str">
        <f t="shared" si="0"/>
        <v/>
      </c>
      <c r="F42" s="10"/>
    </row>
    <row r="43" spans="1:6" ht="20" customHeight="1">
      <c r="A43" s="6">
        <v>37</v>
      </c>
      <c r="B43" s="2"/>
      <c r="C43" s="6"/>
      <c r="D43" s="6"/>
      <c r="E43" s="5" t="str">
        <f t="shared" si="0"/>
        <v/>
      </c>
      <c r="F43" s="10"/>
    </row>
    <row r="44" spans="1:6" ht="20" customHeight="1">
      <c r="A44" s="6">
        <v>38</v>
      </c>
      <c r="B44" s="2"/>
      <c r="C44" s="6"/>
      <c r="D44" s="6"/>
      <c r="E44" s="5" t="str">
        <f t="shared" si="0"/>
        <v/>
      </c>
      <c r="F44" s="10"/>
    </row>
    <row r="45" spans="1:6" ht="20" customHeight="1">
      <c r="A45" s="6">
        <v>39</v>
      </c>
      <c r="B45" s="2"/>
      <c r="C45" s="6"/>
      <c r="D45" s="6"/>
      <c r="E45" s="5" t="str">
        <f t="shared" si="0"/>
        <v/>
      </c>
      <c r="F45" s="10"/>
    </row>
    <row r="46" spans="1:6" ht="20" customHeight="1">
      <c r="A46" s="6">
        <v>40</v>
      </c>
      <c r="B46" s="2"/>
      <c r="C46" s="6"/>
      <c r="D46" s="6"/>
      <c r="E46" s="5" t="str">
        <f t="shared" si="0"/>
        <v/>
      </c>
      <c r="F46" s="10"/>
    </row>
    <row r="47" spans="1:6" ht="24" customHeight="1">
      <c r="A47" s="31" t="s">
        <v>108</v>
      </c>
      <c r="B47" s="32"/>
      <c r="C47" s="14" t="str">
        <f>"サイズ選択済: " &amp; COUNTA(C7:C46) &amp; "名"</f>
        <v>サイズ選択済: 0名</v>
      </c>
      <c r="D47" s="14" t="str">
        <f>"ポケット選択済: " &amp; COUNTA(D7:D46) &amp; "名"</f>
        <v>ポケット選択済: 0名</v>
      </c>
      <c r="E47" s="14" t="str">
        <f>"未完了: " &amp; COUNTIF(E7:E46, "★*") &amp; "名"</f>
        <v>未完了: 0名</v>
      </c>
      <c r="F47" s="14" t="str">
        <f>"在籍: " &amp; COUNTA(B7:B46) &amp; "名"</f>
        <v>在籍: 0名</v>
      </c>
    </row>
  </sheetData>
  <mergeCells count="5">
    <mergeCell ref="A1:D1"/>
    <mergeCell ref="E4:F4"/>
    <mergeCell ref="E1:F1"/>
    <mergeCell ref="A47:B47"/>
    <mergeCell ref="A3:F3"/>
  </mergeCells>
  <phoneticPr fontId="8"/>
  <conditionalFormatting sqref="C7:D46">
    <cfRule type="expression" dxfId="20" priority="1" stopIfTrue="1">
      <formula>AND($B7&lt;&gt;"", C7="")</formula>
    </cfRule>
  </conditionalFormatting>
  <conditionalFormatting sqref="E7:E46">
    <cfRule type="expression" dxfId="19" priority="2" stopIfTrue="1">
      <formula>ISNUMBER(SEARCH("★", E7))</formula>
    </cfRule>
    <cfRule type="cellIs" dxfId="18" priority="3" operator="equal">
      <formula>"完了"</formula>
    </cfRule>
  </conditionalFormatting>
  <dataValidations count="2">
    <dataValidation type="list" sqref="C7:C46" xr:uid="{00000000-0002-0000-0400-000000000000}">
      <formula1>"大(通常サイズ),小(miniサイズ)"</formula1>
    </dataValidation>
    <dataValidation type="list" sqref="D7:D46" xr:uid="{00000000-0002-0000-0400-000001000000}">
      <formula1>"ピンク/茶,黄/水色,若草/藍色,紫/黒"</formula1>
    </dataValidation>
  </dataValidations>
  <pageMargins left="0.75" right="0.75" top="1" bottom="1" header="0.5" footer="0.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47"/>
  <sheetViews>
    <sheetView zoomScaleNormal="100" workbookViewId="0">
      <pane ySplit="6" topLeftCell="A7" activePane="bottomLeft" state="frozen"/>
      <selection pane="bottomLeft" sqref="A1:D1"/>
    </sheetView>
  </sheetViews>
  <sheetFormatPr baseColWidth="10" defaultColWidth="8.83203125" defaultRowHeight="14"/>
  <cols>
    <col min="1" max="1" width="10" customWidth="1"/>
    <col min="2" max="2" width="18" customWidth="1"/>
    <col min="3" max="3" width="28" customWidth="1"/>
    <col min="4" max="4" width="32" customWidth="1"/>
    <col min="5" max="5" width="18" customWidth="1"/>
    <col min="6" max="6" width="20" customWidth="1"/>
  </cols>
  <sheetData>
    <row r="1" spans="1:6" ht="28" customHeight="1">
      <c r="A1" s="23" t="s">
        <v>109</v>
      </c>
      <c r="B1" s="26"/>
      <c r="C1" s="26"/>
      <c r="D1" s="26"/>
      <c r="E1" s="41" t="str">
        <f>HYPERLINK("#'学年集計・発注書'!A1", "🔙 学年集計・発注書へ戻る")</f>
        <v>🔙 学年集計・発注書へ戻る</v>
      </c>
      <c r="F1" s="26"/>
    </row>
    <row r="2" spans="1:6" ht="86" customHeight="1"/>
    <row r="3" spans="1:6" ht="18" customHeight="1">
      <c r="A3" s="24" t="s">
        <v>58</v>
      </c>
      <c r="B3" s="26"/>
      <c r="C3" s="26"/>
      <c r="D3" s="26"/>
      <c r="E3" s="26"/>
      <c r="F3" s="26"/>
    </row>
    <row r="4" spans="1:6" ht="20" customHeight="1">
      <c r="A4" s="19" t="s">
        <v>59</v>
      </c>
      <c r="B4" s="20" t="s">
        <v>110</v>
      </c>
      <c r="D4" s="21" t="s">
        <v>61</v>
      </c>
      <c r="E4" s="40" t="s">
        <v>62</v>
      </c>
      <c r="F4" s="26"/>
    </row>
    <row r="6" spans="1:6" ht="26" customHeight="1">
      <c r="A6" s="11" t="s">
        <v>63</v>
      </c>
      <c r="B6" s="11" t="s">
        <v>64</v>
      </c>
      <c r="C6" s="11" t="s">
        <v>65</v>
      </c>
      <c r="D6" s="11" t="s">
        <v>66</v>
      </c>
      <c r="E6" s="11" t="s">
        <v>67</v>
      </c>
      <c r="F6" s="11" t="s">
        <v>68</v>
      </c>
    </row>
    <row r="7" spans="1:6" ht="20" customHeight="1">
      <c r="A7" s="6">
        <v>1</v>
      </c>
      <c r="B7" s="2"/>
      <c r="C7" s="6"/>
      <c r="D7" s="6"/>
      <c r="E7" s="5" t="str">
        <f t="shared" ref="E7:E46" si="0">IF(B7="","", IF(AND(C7&lt;&gt;"", D7&lt;&gt;""), "完了", IF(AND(C7="", D7=""), "★未選択", IF(C7="", "★サイズ未選択", "★ポケット未選択"))))</f>
        <v/>
      </c>
      <c r="F7" s="10"/>
    </row>
    <row r="8" spans="1:6" ht="20" customHeight="1">
      <c r="A8" s="6">
        <v>2</v>
      </c>
      <c r="B8" s="2"/>
      <c r="C8" s="6"/>
      <c r="D8" s="6"/>
      <c r="E8" s="5" t="str">
        <f t="shared" si="0"/>
        <v/>
      </c>
      <c r="F8" s="10"/>
    </row>
    <row r="9" spans="1:6" ht="20" customHeight="1">
      <c r="A9" s="6">
        <v>3</v>
      </c>
      <c r="B9" s="2"/>
      <c r="C9" s="6"/>
      <c r="D9" s="6"/>
      <c r="E9" s="5" t="str">
        <f t="shared" si="0"/>
        <v/>
      </c>
      <c r="F9" s="10"/>
    </row>
    <row r="10" spans="1:6" ht="20" customHeight="1">
      <c r="A10" s="6">
        <v>4</v>
      </c>
      <c r="B10" s="2"/>
      <c r="C10" s="6"/>
      <c r="D10" s="6"/>
      <c r="E10" s="5" t="str">
        <f t="shared" si="0"/>
        <v/>
      </c>
      <c r="F10" s="10"/>
    </row>
    <row r="11" spans="1:6" ht="20" customHeight="1">
      <c r="A11" s="6">
        <v>5</v>
      </c>
      <c r="B11" s="2"/>
      <c r="C11" s="6"/>
      <c r="D11" s="6"/>
      <c r="E11" s="5" t="str">
        <f t="shared" si="0"/>
        <v/>
      </c>
      <c r="F11" s="10"/>
    </row>
    <row r="12" spans="1:6" ht="20" customHeight="1">
      <c r="A12" s="6">
        <v>6</v>
      </c>
      <c r="B12" s="2"/>
      <c r="C12" s="6"/>
      <c r="D12" s="6"/>
      <c r="E12" s="5" t="str">
        <f t="shared" si="0"/>
        <v/>
      </c>
      <c r="F12" s="10"/>
    </row>
    <row r="13" spans="1:6" ht="20" customHeight="1">
      <c r="A13" s="6">
        <v>7</v>
      </c>
      <c r="B13" s="2"/>
      <c r="C13" s="6"/>
      <c r="D13" s="6"/>
      <c r="E13" s="5" t="str">
        <f t="shared" si="0"/>
        <v/>
      </c>
      <c r="F13" s="10"/>
    </row>
    <row r="14" spans="1:6" ht="20" customHeight="1">
      <c r="A14" s="6">
        <v>8</v>
      </c>
      <c r="B14" s="2"/>
      <c r="C14" s="6"/>
      <c r="D14" s="6"/>
      <c r="E14" s="5" t="str">
        <f t="shared" si="0"/>
        <v/>
      </c>
      <c r="F14" s="10"/>
    </row>
    <row r="15" spans="1:6" ht="20" customHeight="1">
      <c r="A15" s="6">
        <v>9</v>
      </c>
      <c r="B15" s="2"/>
      <c r="C15" s="6"/>
      <c r="D15" s="6"/>
      <c r="E15" s="5" t="str">
        <f t="shared" si="0"/>
        <v/>
      </c>
      <c r="F15" s="10"/>
    </row>
    <row r="16" spans="1:6" ht="20" customHeight="1">
      <c r="A16" s="6">
        <v>10</v>
      </c>
      <c r="B16" s="2"/>
      <c r="C16" s="6"/>
      <c r="D16" s="6"/>
      <c r="E16" s="5" t="str">
        <f t="shared" si="0"/>
        <v/>
      </c>
      <c r="F16" s="10"/>
    </row>
    <row r="17" spans="1:6" ht="20" customHeight="1">
      <c r="A17" s="6">
        <v>11</v>
      </c>
      <c r="B17" s="2"/>
      <c r="C17" s="6"/>
      <c r="D17" s="6"/>
      <c r="E17" s="5" t="str">
        <f t="shared" si="0"/>
        <v/>
      </c>
      <c r="F17" s="10"/>
    </row>
    <row r="18" spans="1:6" ht="20" customHeight="1">
      <c r="A18" s="6">
        <v>12</v>
      </c>
      <c r="B18" s="2"/>
      <c r="C18" s="6"/>
      <c r="D18" s="6"/>
      <c r="E18" s="5" t="str">
        <f t="shared" si="0"/>
        <v/>
      </c>
      <c r="F18" s="10"/>
    </row>
    <row r="19" spans="1:6" ht="20" customHeight="1">
      <c r="A19" s="6">
        <v>13</v>
      </c>
      <c r="B19" s="2"/>
      <c r="C19" s="6"/>
      <c r="D19" s="6"/>
      <c r="E19" s="5" t="str">
        <f t="shared" si="0"/>
        <v/>
      </c>
      <c r="F19" s="10"/>
    </row>
    <row r="20" spans="1:6" ht="20" customHeight="1">
      <c r="A20" s="6">
        <v>14</v>
      </c>
      <c r="B20" s="2"/>
      <c r="C20" s="6"/>
      <c r="D20" s="6"/>
      <c r="E20" s="5" t="str">
        <f t="shared" si="0"/>
        <v/>
      </c>
      <c r="F20" s="10"/>
    </row>
    <row r="21" spans="1:6" ht="20" customHeight="1">
      <c r="A21" s="6">
        <v>15</v>
      </c>
      <c r="B21" s="2"/>
      <c r="C21" s="6"/>
      <c r="D21" s="6"/>
      <c r="E21" s="5" t="str">
        <f t="shared" si="0"/>
        <v/>
      </c>
      <c r="F21" s="10"/>
    </row>
    <row r="22" spans="1:6" ht="20" customHeight="1">
      <c r="A22" s="6">
        <v>16</v>
      </c>
      <c r="B22" s="2"/>
      <c r="C22" s="6"/>
      <c r="D22" s="6"/>
      <c r="E22" s="5" t="str">
        <f t="shared" si="0"/>
        <v/>
      </c>
      <c r="F22" s="10"/>
    </row>
    <row r="23" spans="1:6" ht="20" customHeight="1">
      <c r="A23" s="6">
        <v>17</v>
      </c>
      <c r="B23" s="2"/>
      <c r="C23" s="6"/>
      <c r="D23" s="6"/>
      <c r="E23" s="5" t="str">
        <f t="shared" si="0"/>
        <v/>
      </c>
      <c r="F23" s="10"/>
    </row>
    <row r="24" spans="1:6" ht="20" customHeight="1">
      <c r="A24" s="6">
        <v>18</v>
      </c>
      <c r="B24" s="2"/>
      <c r="C24" s="6"/>
      <c r="D24" s="6"/>
      <c r="E24" s="5" t="str">
        <f t="shared" si="0"/>
        <v/>
      </c>
      <c r="F24" s="10"/>
    </row>
    <row r="25" spans="1:6" ht="20" customHeight="1">
      <c r="A25" s="6">
        <v>19</v>
      </c>
      <c r="B25" s="2"/>
      <c r="C25" s="6"/>
      <c r="D25" s="6"/>
      <c r="E25" s="5" t="str">
        <f t="shared" si="0"/>
        <v/>
      </c>
      <c r="F25" s="10"/>
    </row>
    <row r="26" spans="1:6" ht="20" customHeight="1">
      <c r="A26" s="6">
        <v>20</v>
      </c>
      <c r="B26" s="2"/>
      <c r="C26" s="6"/>
      <c r="D26" s="6"/>
      <c r="E26" s="5" t="str">
        <f t="shared" si="0"/>
        <v/>
      </c>
      <c r="F26" s="10"/>
    </row>
    <row r="27" spans="1:6" ht="20" customHeight="1">
      <c r="A27" s="6">
        <v>21</v>
      </c>
      <c r="B27" s="2"/>
      <c r="C27" s="6"/>
      <c r="D27" s="6"/>
      <c r="E27" s="5" t="str">
        <f t="shared" si="0"/>
        <v/>
      </c>
      <c r="F27" s="10"/>
    </row>
    <row r="28" spans="1:6" ht="20" customHeight="1">
      <c r="A28" s="6">
        <v>22</v>
      </c>
      <c r="B28" s="2"/>
      <c r="C28" s="6"/>
      <c r="D28" s="6"/>
      <c r="E28" s="5" t="str">
        <f t="shared" si="0"/>
        <v/>
      </c>
      <c r="F28" s="10"/>
    </row>
    <row r="29" spans="1:6" ht="20" customHeight="1">
      <c r="A29" s="6">
        <v>23</v>
      </c>
      <c r="B29" s="2"/>
      <c r="C29" s="6"/>
      <c r="D29" s="6"/>
      <c r="E29" s="5" t="str">
        <f t="shared" si="0"/>
        <v/>
      </c>
      <c r="F29" s="10"/>
    </row>
    <row r="30" spans="1:6" ht="20" customHeight="1">
      <c r="A30" s="6">
        <v>24</v>
      </c>
      <c r="B30" s="2"/>
      <c r="C30" s="6"/>
      <c r="D30" s="6"/>
      <c r="E30" s="5" t="str">
        <f t="shared" si="0"/>
        <v/>
      </c>
      <c r="F30" s="10"/>
    </row>
    <row r="31" spans="1:6" ht="20" customHeight="1">
      <c r="A31" s="6">
        <v>25</v>
      </c>
      <c r="B31" s="2"/>
      <c r="C31" s="6"/>
      <c r="D31" s="6"/>
      <c r="E31" s="5" t="str">
        <f t="shared" si="0"/>
        <v/>
      </c>
      <c r="F31" s="10"/>
    </row>
    <row r="32" spans="1:6" ht="20" customHeight="1">
      <c r="A32" s="6">
        <v>26</v>
      </c>
      <c r="B32" s="2"/>
      <c r="C32" s="6"/>
      <c r="D32" s="6"/>
      <c r="E32" s="5" t="str">
        <f t="shared" si="0"/>
        <v/>
      </c>
      <c r="F32" s="10"/>
    </row>
    <row r="33" spans="1:6" ht="20" customHeight="1">
      <c r="A33" s="6">
        <v>27</v>
      </c>
      <c r="B33" s="2"/>
      <c r="C33" s="6"/>
      <c r="D33" s="6"/>
      <c r="E33" s="5" t="str">
        <f t="shared" si="0"/>
        <v/>
      </c>
      <c r="F33" s="10"/>
    </row>
    <row r="34" spans="1:6" ht="20" customHeight="1">
      <c r="A34" s="6">
        <v>28</v>
      </c>
      <c r="B34" s="2"/>
      <c r="C34" s="6"/>
      <c r="D34" s="6"/>
      <c r="E34" s="5" t="str">
        <f t="shared" si="0"/>
        <v/>
      </c>
      <c r="F34" s="10"/>
    </row>
    <row r="35" spans="1:6" ht="20" customHeight="1">
      <c r="A35" s="6">
        <v>29</v>
      </c>
      <c r="B35" s="2"/>
      <c r="C35" s="6"/>
      <c r="D35" s="6"/>
      <c r="E35" s="5" t="str">
        <f t="shared" si="0"/>
        <v/>
      </c>
      <c r="F35" s="10"/>
    </row>
    <row r="36" spans="1:6" ht="20" customHeight="1">
      <c r="A36" s="6">
        <v>30</v>
      </c>
      <c r="B36" s="2"/>
      <c r="C36" s="6"/>
      <c r="D36" s="6"/>
      <c r="E36" s="5" t="str">
        <f t="shared" si="0"/>
        <v/>
      </c>
      <c r="F36" s="10"/>
    </row>
    <row r="37" spans="1:6" ht="20" customHeight="1">
      <c r="A37" s="6">
        <v>31</v>
      </c>
      <c r="B37" s="2"/>
      <c r="C37" s="6"/>
      <c r="D37" s="6"/>
      <c r="E37" s="5" t="str">
        <f t="shared" si="0"/>
        <v/>
      </c>
      <c r="F37" s="10"/>
    </row>
    <row r="38" spans="1:6" ht="20" customHeight="1">
      <c r="A38" s="6">
        <v>32</v>
      </c>
      <c r="B38" s="2"/>
      <c r="C38" s="6"/>
      <c r="D38" s="6"/>
      <c r="E38" s="5" t="str">
        <f t="shared" si="0"/>
        <v/>
      </c>
      <c r="F38" s="10"/>
    </row>
    <row r="39" spans="1:6" ht="20" customHeight="1">
      <c r="A39" s="6">
        <v>33</v>
      </c>
      <c r="B39" s="2"/>
      <c r="C39" s="6"/>
      <c r="D39" s="6"/>
      <c r="E39" s="5" t="str">
        <f t="shared" si="0"/>
        <v/>
      </c>
      <c r="F39" s="10"/>
    </row>
    <row r="40" spans="1:6" ht="20" customHeight="1">
      <c r="A40" s="6">
        <v>34</v>
      </c>
      <c r="B40" s="2"/>
      <c r="C40" s="6"/>
      <c r="D40" s="6"/>
      <c r="E40" s="5" t="str">
        <f t="shared" si="0"/>
        <v/>
      </c>
      <c r="F40" s="10"/>
    </row>
    <row r="41" spans="1:6" ht="20" customHeight="1">
      <c r="A41" s="6">
        <v>35</v>
      </c>
      <c r="B41" s="2"/>
      <c r="C41" s="6"/>
      <c r="D41" s="6"/>
      <c r="E41" s="5" t="str">
        <f t="shared" si="0"/>
        <v/>
      </c>
      <c r="F41" s="10"/>
    </row>
    <row r="42" spans="1:6" ht="20" customHeight="1">
      <c r="A42" s="6">
        <v>36</v>
      </c>
      <c r="B42" s="2"/>
      <c r="C42" s="6"/>
      <c r="D42" s="6"/>
      <c r="E42" s="5" t="str">
        <f t="shared" si="0"/>
        <v/>
      </c>
      <c r="F42" s="10"/>
    </row>
    <row r="43" spans="1:6" ht="20" customHeight="1">
      <c r="A43" s="6">
        <v>37</v>
      </c>
      <c r="B43" s="2"/>
      <c r="C43" s="6"/>
      <c r="D43" s="6"/>
      <c r="E43" s="5" t="str">
        <f t="shared" si="0"/>
        <v/>
      </c>
      <c r="F43" s="10"/>
    </row>
    <row r="44" spans="1:6" ht="20" customHeight="1">
      <c r="A44" s="6">
        <v>38</v>
      </c>
      <c r="B44" s="2"/>
      <c r="C44" s="6"/>
      <c r="D44" s="6"/>
      <c r="E44" s="5" t="str">
        <f t="shared" si="0"/>
        <v/>
      </c>
      <c r="F44" s="10"/>
    </row>
    <row r="45" spans="1:6" ht="20" customHeight="1">
      <c r="A45" s="6">
        <v>39</v>
      </c>
      <c r="B45" s="2"/>
      <c r="C45" s="6"/>
      <c r="D45" s="6"/>
      <c r="E45" s="5" t="str">
        <f t="shared" si="0"/>
        <v/>
      </c>
      <c r="F45" s="10"/>
    </row>
    <row r="46" spans="1:6" ht="20" customHeight="1">
      <c r="A46" s="6">
        <v>40</v>
      </c>
      <c r="B46" s="2"/>
      <c r="C46" s="6"/>
      <c r="D46" s="6"/>
      <c r="E46" s="5" t="str">
        <f t="shared" si="0"/>
        <v/>
      </c>
      <c r="F46" s="10"/>
    </row>
    <row r="47" spans="1:6" ht="24" customHeight="1">
      <c r="A47" s="31" t="s">
        <v>111</v>
      </c>
      <c r="B47" s="32"/>
      <c r="C47" s="14" t="str">
        <f>"サイズ選択済: " &amp; COUNTA(C7:C46) &amp; "名"</f>
        <v>サイズ選択済: 0名</v>
      </c>
      <c r="D47" s="14" t="str">
        <f>"ポケット選択済: " &amp; COUNTA(D7:D46) &amp; "名"</f>
        <v>ポケット選択済: 0名</v>
      </c>
      <c r="E47" s="14" t="str">
        <f>"未完了: " &amp; COUNTIF(E7:E46, "★*") &amp; "名"</f>
        <v>未完了: 0名</v>
      </c>
      <c r="F47" s="14" t="str">
        <f>"在籍: " &amp; COUNTA(B7:B46) &amp; "名"</f>
        <v>在籍: 0名</v>
      </c>
    </row>
  </sheetData>
  <mergeCells count="5">
    <mergeCell ref="A1:D1"/>
    <mergeCell ref="E4:F4"/>
    <mergeCell ref="E1:F1"/>
    <mergeCell ref="A47:B47"/>
    <mergeCell ref="A3:F3"/>
  </mergeCells>
  <phoneticPr fontId="8"/>
  <conditionalFormatting sqref="C7:D46">
    <cfRule type="expression" dxfId="17" priority="1" stopIfTrue="1">
      <formula>AND($B7&lt;&gt;"", C7="")</formula>
    </cfRule>
  </conditionalFormatting>
  <conditionalFormatting sqref="E7:E46">
    <cfRule type="expression" dxfId="16" priority="2" stopIfTrue="1">
      <formula>ISNUMBER(SEARCH("★", E7))</formula>
    </cfRule>
    <cfRule type="cellIs" dxfId="15" priority="3" operator="equal">
      <formula>"完了"</formula>
    </cfRule>
  </conditionalFormatting>
  <dataValidations count="2">
    <dataValidation type="list" sqref="C7:C46" xr:uid="{00000000-0002-0000-0500-000000000000}">
      <formula1>"大(通常サイズ),小(miniサイズ)"</formula1>
    </dataValidation>
    <dataValidation type="list" sqref="D7:D46" xr:uid="{00000000-0002-0000-0500-000001000000}">
      <formula1>"ピンク/茶,黄/水色,若草/藍色,紫/黒"</formula1>
    </dataValidation>
  </dataValidations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47"/>
  <sheetViews>
    <sheetView workbookViewId="0">
      <pane ySplit="6" topLeftCell="A7" activePane="bottomLeft" state="frozen"/>
      <selection pane="bottomLeft" sqref="A1:D1"/>
    </sheetView>
  </sheetViews>
  <sheetFormatPr baseColWidth="10" defaultColWidth="8.83203125" defaultRowHeight="14"/>
  <cols>
    <col min="1" max="1" width="10" customWidth="1"/>
    <col min="2" max="2" width="18" customWidth="1"/>
    <col min="3" max="3" width="28" customWidth="1"/>
    <col min="4" max="4" width="32" customWidth="1"/>
    <col min="5" max="5" width="18" customWidth="1"/>
    <col min="6" max="6" width="20" customWidth="1"/>
  </cols>
  <sheetData>
    <row r="1" spans="1:6" ht="28" customHeight="1">
      <c r="A1" s="23" t="s">
        <v>112</v>
      </c>
      <c r="B1" s="26"/>
      <c r="C1" s="26"/>
      <c r="D1" s="26"/>
      <c r="E1" s="41" t="str">
        <f>HYPERLINK("#'学年集計・発注書'!A1", "🔙 学年集計・発注書へ戻る")</f>
        <v>🔙 学年集計・発注書へ戻る</v>
      </c>
      <c r="F1" s="26"/>
    </row>
    <row r="2" spans="1:6" ht="86" customHeight="1"/>
    <row r="3" spans="1:6" ht="18" customHeight="1">
      <c r="A3" s="24" t="s">
        <v>58</v>
      </c>
      <c r="B3" s="26"/>
      <c r="C3" s="26"/>
      <c r="D3" s="26"/>
      <c r="E3" s="26"/>
      <c r="F3" s="26"/>
    </row>
    <row r="4" spans="1:6" ht="20" customHeight="1">
      <c r="A4" s="19" t="s">
        <v>59</v>
      </c>
      <c r="B4" s="20" t="s">
        <v>113</v>
      </c>
      <c r="D4" s="21" t="s">
        <v>61</v>
      </c>
      <c r="E4" s="40" t="s">
        <v>62</v>
      </c>
      <c r="F4" s="26"/>
    </row>
    <row r="6" spans="1:6" ht="26" customHeight="1">
      <c r="A6" s="11" t="s">
        <v>63</v>
      </c>
      <c r="B6" s="11" t="s">
        <v>64</v>
      </c>
      <c r="C6" s="11" t="s">
        <v>65</v>
      </c>
      <c r="D6" s="11" t="s">
        <v>66</v>
      </c>
      <c r="E6" s="11" t="s">
        <v>67</v>
      </c>
      <c r="F6" s="11" t="s">
        <v>68</v>
      </c>
    </row>
    <row r="7" spans="1:6" ht="20" customHeight="1">
      <c r="A7" s="6">
        <v>1</v>
      </c>
      <c r="B7" s="2"/>
      <c r="C7" s="6"/>
      <c r="D7" s="6"/>
      <c r="E7" s="5" t="str">
        <f t="shared" ref="E7:E46" si="0">IF(B7="","", IF(AND(C7&lt;&gt;"", D7&lt;&gt;""), "完了", IF(AND(C7="", D7=""), "★未選択", IF(C7="", "★サイズ未選択", "★ポケット未選択"))))</f>
        <v/>
      </c>
      <c r="F7" s="10"/>
    </row>
    <row r="8" spans="1:6" ht="20" customHeight="1">
      <c r="A8" s="6">
        <v>2</v>
      </c>
      <c r="B8" s="2"/>
      <c r="C8" s="6"/>
      <c r="D8" s="6"/>
      <c r="E8" s="5" t="str">
        <f t="shared" si="0"/>
        <v/>
      </c>
      <c r="F8" s="10"/>
    </row>
    <row r="9" spans="1:6" ht="20" customHeight="1">
      <c r="A9" s="6">
        <v>3</v>
      </c>
      <c r="B9" s="2"/>
      <c r="C9" s="6"/>
      <c r="D9" s="6"/>
      <c r="E9" s="5" t="str">
        <f t="shared" si="0"/>
        <v/>
      </c>
      <c r="F9" s="10"/>
    </row>
    <row r="10" spans="1:6" ht="20" customHeight="1">
      <c r="A10" s="6">
        <v>4</v>
      </c>
      <c r="B10" s="2"/>
      <c r="C10" s="6"/>
      <c r="D10" s="6"/>
      <c r="E10" s="5" t="str">
        <f t="shared" si="0"/>
        <v/>
      </c>
      <c r="F10" s="10"/>
    </row>
    <row r="11" spans="1:6" ht="20" customHeight="1">
      <c r="A11" s="6">
        <v>5</v>
      </c>
      <c r="B11" s="2"/>
      <c r="C11" s="6"/>
      <c r="D11" s="6"/>
      <c r="E11" s="5" t="str">
        <f t="shared" si="0"/>
        <v/>
      </c>
      <c r="F11" s="10"/>
    </row>
    <row r="12" spans="1:6" ht="20" customHeight="1">
      <c r="A12" s="6">
        <v>6</v>
      </c>
      <c r="B12" s="2"/>
      <c r="C12" s="6"/>
      <c r="D12" s="6"/>
      <c r="E12" s="5" t="str">
        <f t="shared" si="0"/>
        <v/>
      </c>
      <c r="F12" s="10"/>
    </row>
    <row r="13" spans="1:6" ht="20" customHeight="1">
      <c r="A13" s="6">
        <v>7</v>
      </c>
      <c r="B13" s="2"/>
      <c r="C13" s="6"/>
      <c r="D13" s="6"/>
      <c r="E13" s="5" t="str">
        <f t="shared" si="0"/>
        <v/>
      </c>
      <c r="F13" s="10"/>
    </row>
    <row r="14" spans="1:6" ht="20" customHeight="1">
      <c r="A14" s="6">
        <v>8</v>
      </c>
      <c r="B14" s="2"/>
      <c r="C14" s="6"/>
      <c r="D14" s="6"/>
      <c r="E14" s="5" t="str">
        <f t="shared" si="0"/>
        <v/>
      </c>
      <c r="F14" s="10"/>
    </row>
    <row r="15" spans="1:6" ht="20" customHeight="1">
      <c r="A15" s="6">
        <v>9</v>
      </c>
      <c r="B15" s="2"/>
      <c r="C15" s="6"/>
      <c r="D15" s="6"/>
      <c r="E15" s="5" t="str">
        <f t="shared" si="0"/>
        <v/>
      </c>
      <c r="F15" s="10"/>
    </row>
    <row r="16" spans="1:6" ht="20" customHeight="1">
      <c r="A16" s="6">
        <v>10</v>
      </c>
      <c r="B16" s="2"/>
      <c r="C16" s="6"/>
      <c r="D16" s="6"/>
      <c r="E16" s="5" t="str">
        <f t="shared" si="0"/>
        <v/>
      </c>
      <c r="F16" s="10"/>
    </row>
    <row r="17" spans="1:6" ht="20" customHeight="1">
      <c r="A17" s="6">
        <v>11</v>
      </c>
      <c r="B17" s="2"/>
      <c r="C17" s="6"/>
      <c r="D17" s="6"/>
      <c r="E17" s="5" t="str">
        <f t="shared" si="0"/>
        <v/>
      </c>
      <c r="F17" s="10"/>
    </row>
    <row r="18" spans="1:6" ht="20" customHeight="1">
      <c r="A18" s="6">
        <v>12</v>
      </c>
      <c r="B18" s="2"/>
      <c r="C18" s="6"/>
      <c r="D18" s="6"/>
      <c r="E18" s="5" t="str">
        <f t="shared" si="0"/>
        <v/>
      </c>
      <c r="F18" s="10"/>
    </row>
    <row r="19" spans="1:6" ht="20" customHeight="1">
      <c r="A19" s="6">
        <v>13</v>
      </c>
      <c r="B19" s="2"/>
      <c r="C19" s="6"/>
      <c r="D19" s="6"/>
      <c r="E19" s="5" t="str">
        <f t="shared" si="0"/>
        <v/>
      </c>
      <c r="F19" s="10"/>
    </row>
    <row r="20" spans="1:6" ht="20" customHeight="1">
      <c r="A20" s="6">
        <v>14</v>
      </c>
      <c r="B20" s="2"/>
      <c r="C20" s="6"/>
      <c r="D20" s="6"/>
      <c r="E20" s="5" t="str">
        <f t="shared" si="0"/>
        <v/>
      </c>
      <c r="F20" s="10"/>
    </row>
    <row r="21" spans="1:6" ht="20" customHeight="1">
      <c r="A21" s="6">
        <v>15</v>
      </c>
      <c r="B21" s="2"/>
      <c r="C21" s="6"/>
      <c r="D21" s="6"/>
      <c r="E21" s="5" t="str">
        <f t="shared" si="0"/>
        <v/>
      </c>
      <c r="F21" s="10"/>
    </row>
    <row r="22" spans="1:6" ht="20" customHeight="1">
      <c r="A22" s="6">
        <v>16</v>
      </c>
      <c r="B22" s="2"/>
      <c r="C22" s="6"/>
      <c r="D22" s="6"/>
      <c r="E22" s="5" t="str">
        <f t="shared" si="0"/>
        <v/>
      </c>
      <c r="F22" s="10"/>
    </row>
    <row r="23" spans="1:6" ht="20" customHeight="1">
      <c r="A23" s="6">
        <v>17</v>
      </c>
      <c r="B23" s="2"/>
      <c r="C23" s="6"/>
      <c r="D23" s="6"/>
      <c r="E23" s="5" t="str">
        <f t="shared" si="0"/>
        <v/>
      </c>
      <c r="F23" s="10"/>
    </row>
    <row r="24" spans="1:6" ht="20" customHeight="1">
      <c r="A24" s="6">
        <v>18</v>
      </c>
      <c r="B24" s="2"/>
      <c r="C24" s="6"/>
      <c r="D24" s="6"/>
      <c r="E24" s="5" t="str">
        <f t="shared" si="0"/>
        <v/>
      </c>
      <c r="F24" s="10"/>
    </row>
    <row r="25" spans="1:6" ht="20" customHeight="1">
      <c r="A25" s="6">
        <v>19</v>
      </c>
      <c r="B25" s="2"/>
      <c r="C25" s="6"/>
      <c r="D25" s="6"/>
      <c r="E25" s="5" t="str">
        <f t="shared" si="0"/>
        <v/>
      </c>
      <c r="F25" s="10"/>
    </row>
    <row r="26" spans="1:6" ht="20" customHeight="1">
      <c r="A26" s="6">
        <v>20</v>
      </c>
      <c r="B26" s="2"/>
      <c r="C26" s="6"/>
      <c r="D26" s="6"/>
      <c r="E26" s="5" t="str">
        <f t="shared" si="0"/>
        <v/>
      </c>
      <c r="F26" s="10"/>
    </row>
    <row r="27" spans="1:6" ht="20" customHeight="1">
      <c r="A27" s="6">
        <v>21</v>
      </c>
      <c r="B27" s="2"/>
      <c r="C27" s="6"/>
      <c r="D27" s="6"/>
      <c r="E27" s="5" t="str">
        <f t="shared" si="0"/>
        <v/>
      </c>
      <c r="F27" s="10"/>
    </row>
    <row r="28" spans="1:6" ht="20" customHeight="1">
      <c r="A28" s="6">
        <v>22</v>
      </c>
      <c r="B28" s="2"/>
      <c r="C28" s="6"/>
      <c r="D28" s="6"/>
      <c r="E28" s="5" t="str">
        <f t="shared" si="0"/>
        <v/>
      </c>
      <c r="F28" s="10"/>
    </row>
    <row r="29" spans="1:6" ht="20" customHeight="1">
      <c r="A29" s="6">
        <v>23</v>
      </c>
      <c r="B29" s="2"/>
      <c r="C29" s="6"/>
      <c r="D29" s="6"/>
      <c r="E29" s="5" t="str">
        <f t="shared" si="0"/>
        <v/>
      </c>
      <c r="F29" s="10"/>
    </row>
    <row r="30" spans="1:6" ht="20" customHeight="1">
      <c r="A30" s="6">
        <v>24</v>
      </c>
      <c r="B30" s="2"/>
      <c r="C30" s="6"/>
      <c r="D30" s="6"/>
      <c r="E30" s="5" t="str">
        <f t="shared" si="0"/>
        <v/>
      </c>
      <c r="F30" s="10"/>
    </row>
    <row r="31" spans="1:6" ht="20" customHeight="1">
      <c r="A31" s="6">
        <v>25</v>
      </c>
      <c r="B31" s="2"/>
      <c r="C31" s="6"/>
      <c r="D31" s="6"/>
      <c r="E31" s="5" t="str">
        <f t="shared" si="0"/>
        <v/>
      </c>
      <c r="F31" s="10"/>
    </row>
    <row r="32" spans="1:6" ht="20" customHeight="1">
      <c r="A32" s="6">
        <v>26</v>
      </c>
      <c r="B32" s="2"/>
      <c r="C32" s="6"/>
      <c r="D32" s="6"/>
      <c r="E32" s="5" t="str">
        <f t="shared" si="0"/>
        <v/>
      </c>
      <c r="F32" s="10"/>
    </row>
    <row r="33" spans="1:6" ht="20" customHeight="1">
      <c r="A33" s="6">
        <v>27</v>
      </c>
      <c r="B33" s="2"/>
      <c r="C33" s="6"/>
      <c r="D33" s="6"/>
      <c r="E33" s="5" t="str">
        <f t="shared" si="0"/>
        <v/>
      </c>
      <c r="F33" s="10"/>
    </row>
    <row r="34" spans="1:6" ht="20" customHeight="1">
      <c r="A34" s="6">
        <v>28</v>
      </c>
      <c r="B34" s="2"/>
      <c r="C34" s="6"/>
      <c r="D34" s="6"/>
      <c r="E34" s="5" t="str">
        <f t="shared" si="0"/>
        <v/>
      </c>
      <c r="F34" s="10"/>
    </row>
    <row r="35" spans="1:6" ht="20" customHeight="1">
      <c r="A35" s="6">
        <v>29</v>
      </c>
      <c r="B35" s="2"/>
      <c r="C35" s="6"/>
      <c r="D35" s="6"/>
      <c r="E35" s="5" t="str">
        <f t="shared" si="0"/>
        <v/>
      </c>
      <c r="F35" s="10"/>
    </row>
    <row r="36" spans="1:6" ht="20" customHeight="1">
      <c r="A36" s="6">
        <v>30</v>
      </c>
      <c r="B36" s="2"/>
      <c r="C36" s="6"/>
      <c r="D36" s="6"/>
      <c r="E36" s="5" t="str">
        <f t="shared" si="0"/>
        <v/>
      </c>
      <c r="F36" s="10"/>
    </row>
    <row r="37" spans="1:6" ht="20" customHeight="1">
      <c r="A37" s="6">
        <v>31</v>
      </c>
      <c r="B37" s="2"/>
      <c r="C37" s="6"/>
      <c r="D37" s="6"/>
      <c r="E37" s="5" t="str">
        <f t="shared" si="0"/>
        <v/>
      </c>
      <c r="F37" s="10"/>
    </row>
    <row r="38" spans="1:6" ht="20" customHeight="1">
      <c r="A38" s="6">
        <v>32</v>
      </c>
      <c r="B38" s="2"/>
      <c r="C38" s="6"/>
      <c r="D38" s="6"/>
      <c r="E38" s="5" t="str">
        <f t="shared" si="0"/>
        <v/>
      </c>
      <c r="F38" s="10"/>
    </row>
    <row r="39" spans="1:6" ht="20" customHeight="1">
      <c r="A39" s="6">
        <v>33</v>
      </c>
      <c r="B39" s="2"/>
      <c r="C39" s="6"/>
      <c r="D39" s="6"/>
      <c r="E39" s="5" t="str">
        <f t="shared" si="0"/>
        <v/>
      </c>
      <c r="F39" s="10"/>
    </row>
    <row r="40" spans="1:6" ht="20" customHeight="1">
      <c r="A40" s="6">
        <v>34</v>
      </c>
      <c r="B40" s="2"/>
      <c r="C40" s="6"/>
      <c r="D40" s="6"/>
      <c r="E40" s="5" t="str">
        <f t="shared" si="0"/>
        <v/>
      </c>
      <c r="F40" s="10"/>
    </row>
    <row r="41" spans="1:6" ht="20" customHeight="1">
      <c r="A41" s="6">
        <v>35</v>
      </c>
      <c r="B41" s="2"/>
      <c r="C41" s="6"/>
      <c r="D41" s="6"/>
      <c r="E41" s="5" t="str">
        <f t="shared" si="0"/>
        <v/>
      </c>
      <c r="F41" s="10"/>
    </row>
    <row r="42" spans="1:6" ht="20" customHeight="1">
      <c r="A42" s="6">
        <v>36</v>
      </c>
      <c r="B42" s="2"/>
      <c r="C42" s="6"/>
      <c r="D42" s="6"/>
      <c r="E42" s="5" t="str">
        <f t="shared" si="0"/>
        <v/>
      </c>
      <c r="F42" s="10"/>
    </row>
    <row r="43" spans="1:6" ht="20" customHeight="1">
      <c r="A43" s="6">
        <v>37</v>
      </c>
      <c r="B43" s="2"/>
      <c r="C43" s="6"/>
      <c r="D43" s="6"/>
      <c r="E43" s="5" t="str">
        <f t="shared" si="0"/>
        <v/>
      </c>
      <c r="F43" s="10"/>
    </row>
    <row r="44" spans="1:6" ht="20" customHeight="1">
      <c r="A44" s="6">
        <v>38</v>
      </c>
      <c r="B44" s="2"/>
      <c r="C44" s="6"/>
      <c r="D44" s="6"/>
      <c r="E44" s="5" t="str">
        <f t="shared" si="0"/>
        <v/>
      </c>
      <c r="F44" s="10"/>
    </row>
    <row r="45" spans="1:6" ht="20" customHeight="1">
      <c r="A45" s="6">
        <v>39</v>
      </c>
      <c r="B45" s="2"/>
      <c r="C45" s="6"/>
      <c r="D45" s="6"/>
      <c r="E45" s="5" t="str">
        <f t="shared" si="0"/>
        <v/>
      </c>
      <c r="F45" s="10"/>
    </row>
    <row r="46" spans="1:6" ht="20" customHeight="1">
      <c r="A46" s="6">
        <v>40</v>
      </c>
      <c r="B46" s="2"/>
      <c r="C46" s="6"/>
      <c r="D46" s="6"/>
      <c r="E46" s="5" t="str">
        <f t="shared" si="0"/>
        <v/>
      </c>
      <c r="F46" s="10"/>
    </row>
    <row r="47" spans="1:6" ht="24" customHeight="1">
      <c r="A47" s="31" t="s">
        <v>114</v>
      </c>
      <c r="B47" s="32"/>
      <c r="C47" s="14" t="str">
        <f>"サイズ選択済: " &amp; COUNTA(C7:C46) &amp; "名"</f>
        <v>サイズ選択済: 0名</v>
      </c>
      <c r="D47" s="14" t="str">
        <f>"ポケット選択済: " &amp; COUNTA(D7:D46) &amp; "名"</f>
        <v>ポケット選択済: 0名</v>
      </c>
      <c r="E47" s="14" t="str">
        <f>"未完了: " &amp; COUNTIF(E7:E46, "★*") &amp; "名"</f>
        <v>未完了: 0名</v>
      </c>
      <c r="F47" s="14" t="str">
        <f>"在籍: " &amp; COUNTA(B7:B46) &amp; "名"</f>
        <v>在籍: 0名</v>
      </c>
    </row>
  </sheetData>
  <mergeCells count="5">
    <mergeCell ref="A1:D1"/>
    <mergeCell ref="E4:F4"/>
    <mergeCell ref="E1:F1"/>
    <mergeCell ref="A47:B47"/>
    <mergeCell ref="A3:F3"/>
  </mergeCells>
  <phoneticPr fontId="8"/>
  <conditionalFormatting sqref="C7:D46">
    <cfRule type="expression" dxfId="14" priority="1" stopIfTrue="1">
      <formula>AND($B7&lt;&gt;"", C7="")</formula>
    </cfRule>
  </conditionalFormatting>
  <conditionalFormatting sqref="E7:E46">
    <cfRule type="expression" dxfId="13" priority="2" stopIfTrue="1">
      <formula>ISNUMBER(SEARCH("★", E7))</formula>
    </cfRule>
    <cfRule type="cellIs" dxfId="12" priority="3" operator="equal">
      <formula>"完了"</formula>
    </cfRule>
  </conditionalFormatting>
  <dataValidations count="2">
    <dataValidation type="list" sqref="C7:C46" xr:uid="{00000000-0002-0000-0600-000000000000}">
      <formula1>"大(通常サイズ),小(miniサイズ)"</formula1>
    </dataValidation>
    <dataValidation type="list" sqref="D7:D46" xr:uid="{00000000-0002-0000-0600-000001000000}">
      <formula1>"ピンク/茶,黄/水色,若草/藍色,紫/黒"</formula1>
    </dataValidation>
  </dataValidations>
  <pageMargins left="0.75" right="0.75" top="1" bottom="1" header="0.5" footer="0.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47"/>
  <sheetViews>
    <sheetView workbookViewId="0">
      <pane ySplit="6" topLeftCell="A7" activePane="bottomLeft" state="frozen"/>
      <selection pane="bottomLeft" sqref="A1:D1"/>
    </sheetView>
  </sheetViews>
  <sheetFormatPr baseColWidth="10" defaultColWidth="8.83203125" defaultRowHeight="14"/>
  <cols>
    <col min="1" max="1" width="10" customWidth="1"/>
    <col min="2" max="2" width="18" customWidth="1"/>
    <col min="3" max="3" width="28" customWidth="1"/>
    <col min="4" max="4" width="32" customWidth="1"/>
    <col min="5" max="5" width="18" customWidth="1"/>
    <col min="6" max="6" width="20" customWidth="1"/>
  </cols>
  <sheetData>
    <row r="1" spans="1:6" ht="28" customHeight="1">
      <c r="A1" s="23" t="s">
        <v>115</v>
      </c>
      <c r="B1" s="26"/>
      <c r="C1" s="26"/>
      <c r="D1" s="26"/>
      <c r="E1" s="41" t="str">
        <f>HYPERLINK("#'学年集計・発注書'!A1", "🔙 学年集計・発注書へ戻る")</f>
        <v>🔙 学年集計・発注書へ戻る</v>
      </c>
      <c r="F1" s="26"/>
    </row>
    <row r="2" spans="1:6" ht="86" customHeight="1"/>
    <row r="3" spans="1:6" ht="18" customHeight="1">
      <c r="A3" s="24" t="s">
        <v>58</v>
      </c>
      <c r="B3" s="26"/>
      <c r="C3" s="26"/>
      <c r="D3" s="26"/>
      <c r="E3" s="26"/>
      <c r="F3" s="26"/>
    </row>
    <row r="4" spans="1:6" ht="20" customHeight="1">
      <c r="A4" s="19" t="s">
        <v>59</v>
      </c>
      <c r="B4" s="20" t="s">
        <v>116</v>
      </c>
      <c r="D4" s="21" t="s">
        <v>61</v>
      </c>
      <c r="E4" s="40" t="s">
        <v>62</v>
      </c>
      <c r="F4" s="26"/>
    </row>
    <row r="6" spans="1:6" ht="26" customHeight="1">
      <c r="A6" s="11" t="s">
        <v>63</v>
      </c>
      <c r="B6" s="11" t="s">
        <v>64</v>
      </c>
      <c r="C6" s="11" t="s">
        <v>65</v>
      </c>
      <c r="D6" s="11" t="s">
        <v>66</v>
      </c>
      <c r="E6" s="11" t="s">
        <v>67</v>
      </c>
      <c r="F6" s="11" t="s">
        <v>68</v>
      </c>
    </row>
    <row r="7" spans="1:6" ht="20" customHeight="1">
      <c r="A7" s="6">
        <v>1</v>
      </c>
      <c r="B7" s="2"/>
      <c r="C7" s="6"/>
      <c r="D7" s="6"/>
      <c r="E7" s="5" t="str">
        <f t="shared" ref="E7:E46" si="0">IF(B7="","", IF(AND(C7&lt;&gt;"", D7&lt;&gt;""), "完了", IF(AND(C7="", D7=""), "★未選択", IF(C7="", "★サイズ未選択", "★ポケット未選択"))))</f>
        <v/>
      </c>
      <c r="F7" s="10"/>
    </row>
    <row r="8" spans="1:6" ht="20" customHeight="1">
      <c r="A8" s="6">
        <v>2</v>
      </c>
      <c r="B8" s="2"/>
      <c r="C8" s="6"/>
      <c r="D8" s="6"/>
      <c r="E8" s="5" t="str">
        <f t="shared" si="0"/>
        <v/>
      </c>
      <c r="F8" s="10"/>
    </row>
    <row r="9" spans="1:6" ht="20" customHeight="1">
      <c r="A9" s="6">
        <v>3</v>
      </c>
      <c r="B9" s="2"/>
      <c r="C9" s="6"/>
      <c r="D9" s="6"/>
      <c r="E9" s="5" t="str">
        <f t="shared" si="0"/>
        <v/>
      </c>
      <c r="F9" s="10"/>
    </row>
    <row r="10" spans="1:6" ht="20" customHeight="1">
      <c r="A10" s="6">
        <v>4</v>
      </c>
      <c r="B10" s="2"/>
      <c r="C10" s="6"/>
      <c r="D10" s="6"/>
      <c r="E10" s="5" t="str">
        <f t="shared" si="0"/>
        <v/>
      </c>
      <c r="F10" s="10"/>
    </row>
    <row r="11" spans="1:6" ht="20" customHeight="1">
      <c r="A11" s="6">
        <v>5</v>
      </c>
      <c r="B11" s="2"/>
      <c r="C11" s="6"/>
      <c r="D11" s="6"/>
      <c r="E11" s="5" t="str">
        <f t="shared" si="0"/>
        <v/>
      </c>
      <c r="F11" s="10"/>
    </row>
    <row r="12" spans="1:6" ht="20" customHeight="1">
      <c r="A12" s="6">
        <v>6</v>
      </c>
      <c r="B12" s="2"/>
      <c r="C12" s="6"/>
      <c r="D12" s="6"/>
      <c r="E12" s="5" t="str">
        <f t="shared" si="0"/>
        <v/>
      </c>
      <c r="F12" s="10"/>
    </row>
    <row r="13" spans="1:6" ht="20" customHeight="1">
      <c r="A13" s="6">
        <v>7</v>
      </c>
      <c r="B13" s="2"/>
      <c r="C13" s="6"/>
      <c r="D13" s="6"/>
      <c r="E13" s="5" t="str">
        <f t="shared" si="0"/>
        <v/>
      </c>
      <c r="F13" s="10"/>
    </row>
    <row r="14" spans="1:6" ht="20" customHeight="1">
      <c r="A14" s="6">
        <v>8</v>
      </c>
      <c r="B14" s="2"/>
      <c r="C14" s="6"/>
      <c r="D14" s="6"/>
      <c r="E14" s="5" t="str">
        <f t="shared" si="0"/>
        <v/>
      </c>
      <c r="F14" s="10"/>
    </row>
    <row r="15" spans="1:6" ht="20" customHeight="1">
      <c r="A15" s="6">
        <v>9</v>
      </c>
      <c r="B15" s="2"/>
      <c r="C15" s="6"/>
      <c r="D15" s="6"/>
      <c r="E15" s="5" t="str">
        <f t="shared" si="0"/>
        <v/>
      </c>
      <c r="F15" s="10"/>
    </row>
    <row r="16" spans="1:6" ht="20" customHeight="1">
      <c r="A16" s="6">
        <v>10</v>
      </c>
      <c r="B16" s="2"/>
      <c r="C16" s="6"/>
      <c r="D16" s="6"/>
      <c r="E16" s="5" t="str">
        <f t="shared" si="0"/>
        <v/>
      </c>
      <c r="F16" s="10"/>
    </row>
    <row r="17" spans="1:6" ht="20" customHeight="1">
      <c r="A17" s="6">
        <v>11</v>
      </c>
      <c r="B17" s="2"/>
      <c r="C17" s="6"/>
      <c r="D17" s="6"/>
      <c r="E17" s="5" t="str">
        <f t="shared" si="0"/>
        <v/>
      </c>
      <c r="F17" s="10"/>
    </row>
    <row r="18" spans="1:6" ht="20" customHeight="1">
      <c r="A18" s="6">
        <v>12</v>
      </c>
      <c r="B18" s="2"/>
      <c r="C18" s="6"/>
      <c r="D18" s="6"/>
      <c r="E18" s="5" t="str">
        <f t="shared" si="0"/>
        <v/>
      </c>
      <c r="F18" s="10"/>
    </row>
    <row r="19" spans="1:6" ht="20" customHeight="1">
      <c r="A19" s="6">
        <v>13</v>
      </c>
      <c r="B19" s="2"/>
      <c r="C19" s="6"/>
      <c r="D19" s="6"/>
      <c r="E19" s="5" t="str">
        <f t="shared" si="0"/>
        <v/>
      </c>
      <c r="F19" s="10"/>
    </row>
    <row r="20" spans="1:6" ht="20" customHeight="1">
      <c r="A20" s="6">
        <v>14</v>
      </c>
      <c r="B20" s="2"/>
      <c r="C20" s="6"/>
      <c r="D20" s="6"/>
      <c r="E20" s="5" t="str">
        <f t="shared" si="0"/>
        <v/>
      </c>
      <c r="F20" s="10"/>
    </row>
    <row r="21" spans="1:6" ht="20" customHeight="1">
      <c r="A21" s="6">
        <v>15</v>
      </c>
      <c r="B21" s="2"/>
      <c r="C21" s="6"/>
      <c r="D21" s="6"/>
      <c r="E21" s="5" t="str">
        <f t="shared" si="0"/>
        <v/>
      </c>
      <c r="F21" s="10"/>
    </row>
    <row r="22" spans="1:6" ht="20" customHeight="1">
      <c r="A22" s="6">
        <v>16</v>
      </c>
      <c r="B22" s="2"/>
      <c r="C22" s="6"/>
      <c r="D22" s="6"/>
      <c r="E22" s="5" t="str">
        <f t="shared" si="0"/>
        <v/>
      </c>
      <c r="F22" s="10"/>
    </row>
    <row r="23" spans="1:6" ht="20" customHeight="1">
      <c r="A23" s="6">
        <v>17</v>
      </c>
      <c r="B23" s="2"/>
      <c r="C23" s="6"/>
      <c r="D23" s="6"/>
      <c r="E23" s="5" t="str">
        <f t="shared" si="0"/>
        <v/>
      </c>
      <c r="F23" s="10"/>
    </row>
    <row r="24" spans="1:6" ht="20" customHeight="1">
      <c r="A24" s="6">
        <v>18</v>
      </c>
      <c r="B24" s="2"/>
      <c r="C24" s="6"/>
      <c r="D24" s="6"/>
      <c r="E24" s="5" t="str">
        <f t="shared" si="0"/>
        <v/>
      </c>
      <c r="F24" s="10"/>
    </row>
    <row r="25" spans="1:6" ht="20" customHeight="1">
      <c r="A25" s="6">
        <v>19</v>
      </c>
      <c r="B25" s="2"/>
      <c r="C25" s="6"/>
      <c r="D25" s="6"/>
      <c r="E25" s="5" t="str">
        <f t="shared" si="0"/>
        <v/>
      </c>
      <c r="F25" s="10"/>
    </row>
    <row r="26" spans="1:6" ht="20" customHeight="1">
      <c r="A26" s="6">
        <v>20</v>
      </c>
      <c r="B26" s="2"/>
      <c r="C26" s="6"/>
      <c r="D26" s="6"/>
      <c r="E26" s="5" t="str">
        <f t="shared" si="0"/>
        <v/>
      </c>
      <c r="F26" s="10"/>
    </row>
    <row r="27" spans="1:6" ht="20" customHeight="1">
      <c r="A27" s="6">
        <v>21</v>
      </c>
      <c r="B27" s="2"/>
      <c r="C27" s="6"/>
      <c r="D27" s="6"/>
      <c r="E27" s="5" t="str">
        <f t="shared" si="0"/>
        <v/>
      </c>
      <c r="F27" s="10"/>
    </row>
    <row r="28" spans="1:6" ht="20" customHeight="1">
      <c r="A28" s="6">
        <v>22</v>
      </c>
      <c r="B28" s="2"/>
      <c r="C28" s="6"/>
      <c r="D28" s="6"/>
      <c r="E28" s="5" t="str">
        <f t="shared" si="0"/>
        <v/>
      </c>
      <c r="F28" s="10"/>
    </row>
    <row r="29" spans="1:6" ht="20" customHeight="1">
      <c r="A29" s="6">
        <v>23</v>
      </c>
      <c r="B29" s="2"/>
      <c r="C29" s="6"/>
      <c r="D29" s="6"/>
      <c r="E29" s="5" t="str">
        <f t="shared" si="0"/>
        <v/>
      </c>
      <c r="F29" s="10"/>
    </row>
    <row r="30" spans="1:6" ht="20" customHeight="1">
      <c r="A30" s="6">
        <v>24</v>
      </c>
      <c r="B30" s="2"/>
      <c r="C30" s="6"/>
      <c r="D30" s="6"/>
      <c r="E30" s="5" t="str">
        <f t="shared" si="0"/>
        <v/>
      </c>
      <c r="F30" s="10"/>
    </row>
    <row r="31" spans="1:6" ht="20" customHeight="1">
      <c r="A31" s="6">
        <v>25</v>
      </c>
      <c r="B31" s="2"/>
      <c r="C31" s="6"/>
      <c r="D31" s="6"/>
      <c r="E31" s="5" t="str">
        <f t="shared" si="0"/>
        <v/>
      </c>
      <c r="F31" s="10"/>
    </row>
    <row r="32" spans="1:6" ht="20" customHeight="1">
      <c r="A32" s="6">
        <v>26</v>
      </c>
      <c r="B32" s="2"/>
      <c r="C32" s="6"/>
      <c r="D32" s="6"/>
      <c r="E32" s="5" t="str">
        <f t="shared" si="0"/>
        <v/>
      </c>
      <c r="F32" s="10"/>
    </row>
    <row r="33" spans="1:6" ht="20" customHeight="1">
      <c r="A33" s="6">
        <v>27</v>
      </c>
      <c r="B33" s="2"/>
      <c r="C33" s="6"/>
      <c r="D33" s="6"/>
      <c r="E33" s="5" t="str">
        <f t="shared" si="0"/>
        <v/>
      </c>
      <c r="F33" s="10"/>
    </row>
    <row r="34" spans="1:6" ht="20" customHeight="1">
      <c r="A34" s="6">
        <v>28</v>
      </c>
      <c r="B34" s="2"/>
      <c r="C34" s="6"/>
      <c r="D34" s="6"/>
      <c r="E34" s="5" t="str">
        <f t="shared" si="0"/>
        <v/>
      </c>
      <c r="F34" s="10"/>
    </row>
    <row r="35" spans="1:6" ht="20" customHeight="1">
      <c r="A35" s="6">
        <v>29</v>
      </c>
      <c r="B35" s="2"/>
      <c r="C35" s="6"/>
      <c r="D35" s="6"/>
      <c r="E35" s="5" t="str">
        <f t="shared" si="0"/>
        <v/>
      </c>
      <c r="F35" s="10"/>
    </row>
    <row r="36" spans="1:6" ht="20" customHeight="1">
      <c r="A36" s="6">
        <v>30</v>
      </c>
      <c r="B36" s="2"/>
      <c r="C36" s="6"/>
      <c r="D36" s="6"/>
      <c r="E36" s="5" t="str">
        <f t="shared" si="0"/>
        <v/>
      </c>
      <c r="F36" s="10"/>
    </row>
    <row r="37" spans="1:6" ht="20" customHeight="1">
      <c r="A37" s="6">
        <v>31</v>
      </c>
      <c r="B37" s="2"/>
      <c r="C37" s="6"/>
      <c r="D37" s="6"/>
      <c r="E37" s="5" t="str">
        <f t="shared" si="0"/>
        <v/>
      </c>
      <c r="F37" s="10"/>
    </row>
    <row r="38" spans="1:6" ht="20" customHeight="1">
      <c r="A38" s="6">
        <v>32</v>
      </c>
      <c r="B38" s="2"/>
      <c r="C38" s="6"/>
      <c r="D38" s="6"/>
      <c r="E38" s="5" t="str">
        <f t="shared" si="0"/>
        <v/>
      </c>
      <c r="F38" s="10"/>
    </row>
    <row r="39" spans="1:6" ht="20" customHeight="1">
      <c r="A39" s="6">
        <v>33</v>
      </c>
      <c r="B39" s="2"/>
      <c r="C39" s="6"/>
      <c r="D39" s="6"/>
      <c r="E39" s="5" t="str">
        <f t="shared" si="0"/>
        <v/>
      </c>
      <c r="F39" s="10"/>
    </row>
    <row r="40" spans="1:6" ht="20" customHeight="1">
      <c r="A40" s="6">
        <v>34</v>
      </c>
      <c r="B40" s="2"/>
      <c r="C40" s="6"/>
      <c r="D40" s="6"/>
      <c r="E40" s="5" t="str">
        <f t="shared" si="0"/>
        <v/>
      </c>
      <c r="F40" s="10"/>
    </row>
    <row r="41" spans="1:6" ht="20" customHeight="1">
      <c r="A41" s="6">
        <v>35</v>
      </c>
      <c r="B41" s="2"/>
      <c r="C41" s="6"/>
      <c r="D41" s="6"/>
      <c r="E41" s="5" t="str">
        <f t="shared" si="0"/>
        <v/>
      </c>
      <c r="F41" s="10"/>
    </row>
    <row r="42" spans="1:6" ht="20" customHeight="1">
      <c r="A42" s="6">
        <v>36</v>
      </c>
      <c r="B42" s="2"/>
      <c r="C42" s="6"/>
      <c r="D42" s="6"/>
      <c r="E42" s="5" t="str">
        <f t="shared" si="0"/>
        <v/>
      </c>
      <c r="F42" s="10"/>
    </row>
    <row r="43" spans="1:6" ht="20" customHeight="1">
      <c r="A43" s="6">
        <v>37</v>
      </c>
      <c r="B43" s="2"/>
      <c r="C43" s="6"/>
      <c r="D43" s="6"/>
      <c r="E43" s="5" t="str">
        <f t="shared" si="0"/>
        <v/>
      </c>
      <c r="F43" s="10"/>
    </row>
    <row r="44" spans="1:6" ht="20" customHeight="1">
      <c r="A44" s="6">
        <v>38</v>
      </c>
      <c r="B44" s="2"/>
      <c r="C44" s="6"/>
      <c r="D44" s="6"/>
      <c r="E44" s="5" t="str">
        <f t="shared" si="0"/>
        <v/>
      </c>
      <c r="F44" s="10"/>
    </row>
    <row r="45" spans="1:6" ht="20" customHeight="1">
      <c r="A45" s="6">
        <v>39</v>
      </c>
      <c r="B45" s="2"/>
      <c r="C45" s="6"/>
      <c r="D45" s="6"/>
      <c r="E45" s="5" t="str">
        <f t="shared" si="0"/>
        <v/>
      </c>
      <c r="F45" s="10"/>
    </row>
    <row r="46" spans="1:6" ht="20" customHeight="1">
      <c r="A46" s="6">
        <v>40</v>
      </c>
      <c r="B46" s="2"/>
      <c r="C46" s="6"/>
      <c r="D46" s="6"/>
      <c r="E46" s="5" t="str">
        <f t="shared" si="0"/>
        <v/>
      </c>
      <c r="F46" s="10"/>
    </row>
    <row r="47" spans="1:6" ht="24" customHeight="1">
      <c r="A47" s="31" t="s">
        <v>117</v>
      </c>
      <c r="B47" s="32"/>
      <c r="C47" s="14" t="str">
        <f>"サイズ選択済: " &amp; COUNTA(C7:C46) &amp; "名"</f>
        <v>サイズ選択済: 0名</v>
      </c>
      <c r="D47" s="14" t="str">
        <f>"ポケット選択済: " &amp; COUNTA(D7:D46) &amp; "名"</f>
        <v>ポケット選択済: 0名</v>
      </c>
      <c r="E47" s="14" t="str">
        <f>"未完了: " &amp; COUNTIF(E7:E46, "★*") &amp; "名"</f>
        <v>未完了: 0名</v>
      </c>
      <c r="F47" s="14" t="str">
        <f>"在籍: " &amp; COUNTA(B7:B46) &amp; "名"</f>
        <v>在籍: 0名</v>
      </c>
    </row>
  </sheetData>
  <mergeCells count="5">
    <mergeCell ref="A1:D1"/>
    <mergeCell ref="E4:F4"/>
    <mergeCell ref="E1:F1"/>
    <mergeCell ref="A47:B47"/>
    <mergeCell ref="A3:F3"/>
  </mergeCells>
  <phoneticPr fontId="8"/>
  <conditionalFormatting sqref="C7:D46">
    <cfRule type="expression" dxfId="11" priority="1" stopIfTrue="1">
      <formula>AND($B7&lt;&gt;"", C7="")</formula>
    </cfRule>
  </conditionalFormatting>
  <conditionalFormatting sqref="E7:E46">
    <cfRule type="expression" dxfId="10" priority="2" stopIfTrue="1">
      <formula>ISNUMBER(SEARCH("★", E7))</formula>
    </cfRule>
    <cfRule type="cellIs" dxfId="9" priority="3" operator="equal">
      <formula>"完了"</formula>
    </cfRule>
  </conditionalFormatting>
  <dataValidations count="2">
    <dataValidation type="list" sqref="C7:C46" xr:uid="{00000000-0002-0000-0700-000000000000}">
      <formula1>"大(通常サイズ),小(miniサイズ)"</formula1>
    </dataValidation>
    <dataValidation type="list" sqref="D7:D46" xr:uid="{00000000-0002-0000-0700-000001000000}">
      <formula1>"ピンク/茶,黄/水色,若草/藍色,紫/黒"</formula1>
    </dataValidation>
  </dataValidations>
  <pageMargins left="0.75" right="0.75" top="1" bottom="1" header="0.5" footer="0.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47"/>
  <sheetViews>
    <sheetView workbookViewId="0">
      <pane ySplit="6" topLeftCell="A7" activePane="bottomLeft" state="frozen"/>
      <selection pane="bottomLeft" sqref="A1:D1"/>
    </sheetView>
  </sheetViews>
  <sheetFormatPr baseColWidth="10" defaultColWidth="8.83203125" defaultRowHeight="14"/>
  <cols>
    <col min="1" max="1" width="10" customWidth="1"/>
    <col min="2" max="2" width="18" customWidth="1"/>
    <col min="3" max="3" width="28" customWidth="1"/>
    <col min="4" max="4" width="32" customWidth="1"/>
    <col min="5" max="5" width="18" customWidth="1"/>
    <col min="6" max="6" width="20" customWidth="1"/>
  </cols>
  <sheetData>
    <row r="1" spans="1:6" ht="28" customHeight="1">
      <c r="A1" s="23" t="s">
        <v>118</v>
      </c>
      <c r="B1" s="26"/>
      <c r="C1" s="26"/>
      <c r="D1" s="26"/>
      <c r="E1" s="41" t="str">
        <f>HYPERLINK("#'学年集計・発注書'!A1", "🔙 学年集計・発注書へ戻る")</f>
        <v>🔙 学年集計・発注書へ戻る</v>
      </c>
      <c r="F1" s="26"/>
    </row>
    <row r="2" spans="1:6" ht="86" customHeight="1"/>
    <row r="3" spans="1:6" ht="18" customHeight="1">
      <c r="A3" s="24" t="s">
        <v>58</v>
      </c>
      <c r="B3" s="26"/>
      <c r="C3" s="26"/>
      <c r="D3" s="26"/>
      <c r="E3" s="26"/>
      <c r="F3" s="26"/>
    </row>
    <row r="4" spans="1:6" ht="20" customHeight="1">
      <c r="A4" s="19" t="s">
        <v>59</v>
      </c>
      <c r="B4" s="20" t="s">
        <v>119</v>
      </c>
      <c r="D4" s="21" t="s">
        <v>61</v>
      </c>
      <c r="E4" s="40" t="s">
        <v>62</v>
      </c>
      <c r="F4" s="26"/>
    </row>
    <row r="6" spans="1:6" ht="26" customHeight="1">
      <c r="A6" s="11" t="s">
        <v>63</v>
      </c>
      <c r="B6" s="11" t="s">
        <v>64</v>
      </c>
      <c r="C6" s="11" t="s">
        <v>65</v>
      </c>
      <c r="D6" s="11" t="s">
        <v>66</v>
      </c>
      <c r="E6" s="11" t="s">
        <v>67</v>
      </c>
      <c r="F6" s="11" t="s">
        <v>68</v>
      </c>
    </row>
    <row r="7" spans="1:6" ht="20" customHeight="1">
      <c r="A7" s="6">
        <v>1</v>
      </c>
      <c r="B7" s="2"/>
      <c r="C7" s="6"/>
      <c r="D7" s="6"/>
      <c r="E7" s="5" t="str">
        <f t="shared" ref="E7:E46" si="0">IF(B7="","", IF(AND(C7&lt;&gt;"", D7&lt;&gt;""), "完了", IF(AND(C7="", D7=""), "★未選択", IF(C7="", "★サイズ未選択", "★ポケット未選択"))))</f>
        <v/>
      </c>
      <c r="F7" s="10"/>
    </row>
    <row r="8" spans="1:6" ht="20" customHeight="1">
      <c r="A8" s="6">
        <v>2</v>
      </c>
      <c r="B8" s="2"/>
      <c r="C8" s="6"/>
      <c r="D8" s="6"/>
      <c r="E8" s="5" t="str">
        <f t="shared" si="0"/>
        <v/>
      </c>
      <c r="F8" s="10"/>
    </row>
    <row r="9" spans="1:6" ht="20" customHeight="1">
      <c r="A9" s="6">
        <v>3</v>
      </c>
      <c r="B9" s="2"/>
      <c r="C9" s="6"/>
      <c r="D9" s="6"/>
      <c r="E9" s="5" t="str">
        <f t="shared" si="0"/>
        <v/>
      </c>
      <c r="F9" s="10"/>
    </row>
    <row r="10" spans="1:6" ht="20" customHeight="1">
      <c r="A10" s="6">
        <v>4</v>
      </c>
      <c r="B10" s="2"/>
      <c r="C10" s="6"/>
      <c r="D10" s="6"/>
      <c r="E10" s="5" t="str">
        <f t="shared" si="0"/>
        <v/>
      </c>
      <c r="F10" s="10"/>
    </row>
    <row r="11" spans="1:6" ht="20" customHeight="1">
      <c r="A11" s="6">
        <v>5</v>
      </c>
      <c r="B11" s="2"/>
      <c r="C11" s="6"/>
      <c r="D11" s="6"/>
      <c r="E11" s="5" t="str">
        <f t="shared" si="0"/>
        <v/>
      </c>
      <c r="F11" s="10"/>
    </row>
    <row r="12" spans="1:6" ht="20" customHeight="1">
      <c r="A12" s="6">
        <v>6</v>
      </c>
      <c r="B12" s="2"/>
      <c r="C12" s="6"/>
      <c r="D12" s="6"/>
      <c r="E12" s="5" t="str">
        <f t="shared" si="0"/>
        <v/>
      </c>
      <c r="F12" s="10"/>
    </row>
    <row r="13" spans="1:6" ht="20" customHeight="1">
      <c r="A13" s="6">
        <v>7</v>
      </c>
      <c r="B13" s="2"/>
      <c r="C13" s="6"/>
      <c r="D13" s="6"/>
      <c r="E13" s="5" t="str">
        <f t="shared" si="0"/>
        <v/>
      </c>
      <c r="F13" s="10"/>
    </row>
    <row r="14" spans="1:6" ht="20" customHeight="1">
      <c r="A14" s="6">
        <v>8</v>
      </c>
      <c r="B14" s="2"/>
      <c r="C14" s="6"/>
      <c r="D14" s="6"/>
      <c r="E14" s="5" t="str">
        <f t="shared" si="0"/>
        <v/>
      </c>
      <c r="F14" s="10"/>
    </row>
    <row r="15" spans="1:6" ht="20" customHeight="1">
      <c r="A15" s="6">
        <v>9</v>
      </c>
      <c r="B15" s="2"/>
      <c r="C15" s="6"/>
      <c r="D15" s="6"/>
      <c r="E15" s="5" t="str">
        <f t="shared" si="0"/>
        <v/>
      </c>
      <c r="F15" s="10"/>
    </row>
    <row r="16" spans="1:6" ht="20" customHeight="1">
      <c r="A16" s="6">
        <v>10</v>
      </c>
      <c r="B16" s="2"/>
      <c r="C16" s="6"/>
      <c r="D16" s="6"/>
      <c r="E16" s="5" t="str">
        <f t="shared" si="0"/>
        <v/>
      </c>
      <c r="F16" s="10"/>
    </row>
    <row r="17" spans="1:6" ht="20" customHeight="1">
      <c r="A17" s="6">
        <v>11</v>
      </c>
      <c r="B17" s="2"/>
      <c r="C17" s="6"/>
      <c r="D17" s="6"/>
      <c r="E17" s="5" t="str">
        <f t="shared" si="0"/>
        <v/>
      </c>
      <c r="F17" s="10"/>
    </row>
    <row r="18" spans="1:6" ht="20" customHeight="1">
      <c r="A18" s="6">
        <v>12</v>
      </c>
      <c r="B18" s="2"/>
      <c r="C18" s="6"/>
      <c r="D18" s="6"/>
      <c r="E18" s="5" t="str">
        <f t="shared" si="0"/>
        <v/>
      </c>
      <c r="F18" s="10"/>
    </row>
    <row r="19" spans="1:6" ht="20" customHeight="1">
      <c r="A19" s="6">
        <v>13</v>
      </c>
      <c r="B19" s="2"/>
      <c r="C19" s="6"/>
      <c r="D19" s="6"/>
      <c r="E19" s="5" t="str">
        <f t="shared" si="0"/>
        <v/>
      </c>
      <c r="F19" s="10"/>
    </row>
    <row r="20" spans="1:6" ht="20" customHeight="1">
      <c r="A20" s="6">
        <v>14</v>
      </c>
      <c r="B20" s="2"/>
      <c r="C20" s="6"/>
      <c r="D20" s="6"/>
      <c r="E20" s="5" t="str">
        <f t="shared" si="0"/>
        <v/>
      </c>
      <c r="F20" s="10"/>
    </row>
    <row r="21" spans="1:6" ht="20" customHeight="1">
      <c r="A21" s="6">
        <v>15</v>
      </c>
      <c r="B21" s="2"/>
      <c r="C21" s="6"/>
      <c r="D21" s="6"/>
      <c r="E21" s="5" t="str">
        <f t="shared" si="0"/>
        <v/>
      </c>
      <c r="F21" s="10"/>
    </row>
    <row r="22" spans="1:6" ht="20" customHeight="1">
      <c r="A22" s="6">
        <v>16</v>
      </c>
      <c r="B22" s="2"/>
      <c r="C22" s="6"/>
      <c r="D22" s="6"/>
      <c r="E22" s="5" t="str">
        <f t="shared" si="0"/>
        <v/>
      </c>
      <c r="F22" s="10"/>
    </row>
    <row r="23" spans="1:6" ht="20" customHeight="1">
      <c r="A23" s="6">
        <v>17</v>
      </c>
      <c r="B23" s="2"/>
      <c r="C23" s="6"/>
      <c r="D23" s="6"/>
      <c r="E23" s="5" t="str">
        <f t="shared" si="0"/>
        <v/>
      </c>
      <c r="F23" s="10"/>
    </row>
    <row r="24" spans="1:6" ht="20" customHeight="1">
      <c r="A24" s="6">
        <v>18</v>
      </c>
      <c r="B24" s="2"/>
      <c r="C24" s="6"/>
      <c r="D24" s="6"/>
      <c r="E24" s="5" t="str">
        <f t="shared" si="0"/>
        <v/>
      </c>
      <c r="F24" s="10"/>
    </row>
    <row r="25" spans="1:6" ht="20" customHeight="1">
      <c r="A25" s="6">
        <v>19</v>
      </c>
      <c r="B25" s="2"/>
      <c r="C25" s="6"/>
      <c r="D25" s="6"/>
      <c r="E25" s="5" t="str">
        <f t="shared" si="0"/>
        <v/>
      </c>
      <c r="F25" s="10"/>
    </row>
    <row r="26" spans="1:6" ht="20" customHeight="1">
      <c r="A26" s="6">
        <v>20</v>
      </c>
      <c r="B26" s="2"/>
      <c r="C26" s="6"/>
      <c r="D26" s="6"/>
      <c r="E26" s="5" t="str">
        <f t="shared" si="0"/>
        <v/>
      </c>
      <c r="F26" s="10"/>
    </row>
    <row r="27" spans="1:6" ht="20" customHeight="1">
      <c r="A27" s="6">
        <v>21</v>
      </c>
      <c r="B27" s="2"/>
      <c r="C27" s="6"/>
      <c r="D27" s="6"/>
      <c r="E27" s="5" t="str">
        <f t="shared" si="0"/>
        <v/>
      </c>
      <c r="F27" s="10"/>
    </row>
    <row r="28" spans="1:6" ht="20" customHeight="1">
      <c r="A28" s="6">
        <v>22</v>
      </c>
      <c r="B28" s="2"/>
      <c r="C28" s="6"/>
      <c r="D28" s="6"/>
      <c r="E28" s="5" t="str">
        <f t="shared" si="0"/>
        <v/>
      </c>
      <c r="F28" s="10"/>
    </row>
    <row r="29" spans="1:6" ht="20" customHeight="1">
      <c r="A29" s="6">
        <v>23</v>
      </c>
      <c r="B29" s="2"/>
      <c r="C29" s="6"/>
      <c r="D29" s="6"/>
      <c r="E29" s="5" t="str">
        <f t="shared" si="0"/>
        <v/>
      </c>
      <c r="F29" s="10"/>
    </row>
    <row r="30" spans="1:6" ht="20" customHeight="1">
      <c r="A30" s="6">
        <v>24</v>
      </c>
      <c r="B30" s="2"/>
      <c r="C30" s="6"/>
      <c r="D30" s="6"/>
      <c r="E30" s="5" t="str">
        <f t="shared" si="0"/>
        <v/>
      </c>
      <c r="F30" s="10"/>
    </row>
    <row r="31" spans="1:6" ht="20" customHeight="1">
      <c r="A31" s="6">
        <v>25</v>
      </c>
      <c r="B31" s="2"/>
      <c r="C31" s="6"/>
      <c r="D31" s="6"/>
      <c r="E31" s="5" t="str">
        <f t="shared" si="0"/>
        <v/>
      </c>
      <c r="F31" s="10"/>
    </row>
    <row r="32" spans="1:6" ht="20" customHeight="1">
      <c r="A32" s="6">
        <v>26</v>
      </c>
      <c r="B32" s="2"/>
      <c r="C32" s="6"/>
      <c r="D32" s="6"/>
      <c r="E32" s="5" t="str">
        <f t="shared" si="0"/>
        <v/>
      </c>
      <c r="F32" s="10"/>
    </row>
    <row r="33" spans="1:6" ht="20" customHeight="1">
      <c r="A33" s="6">
        <v>27</v>
      </c>
      <c r="B33" s="2"/>
      <c r="C33" s="6"/>
      <c r="D33" s="6"/>
      <c r="E33" s="5" t="str">
        <f t="shared" si="0"/>
        <v/>
      </c>
      <c r="F33" s="10"/>
    </row>
    <row r="34" spans="1:6" ht="20" customHeight="1">
      <c r="A34" s="6">
        <v>28</v>
      </c>
      <c r="B34" s="2"/>
      <c r="C34" s="6"/>
      <c r="D34" s="6"/>
      <c r="E34" s="5" t="str">
        <f t="shared" si="0"/>
        <v/>
      </c>
      <c r="F34" s="10"/>
    </row>
    <row r="35" spans="1:6" ht="20" customHeight="1">
      <c r="A35" s="6">
        <v>29</v>
      </c>
      <c r="B35" s="2"/>
      <c r="C35" s="6"/>
      <c r="D35" s="6"/>
      <c r="E35" s="5" t="str">
        <f t="shared" si="0"/>
        <v/>
      </c>
      <c r="F35" s="10"/>
    </row>
    <row r="36" spans="1:6" ht="20" customHeight="1">
      <c r="A36" s="6">
        <v>30</v>
      </c>
      <c r="B36" s="2"/>
      <c r="C36" s="6"/>
      <c r="D36" s="6"/>
      <c r="E36" s="5" t="str">
        <f t="shared" si="0"/>
        <v/>
      </c>
      <c r="F36" s="10"/>
    </row>
    <row r="37" spans="1:6" ht="20" customHeight="1">
      <c r="A37" s="6">
        <v>31</v>
      </c>
      <c r="B37" s="2"/>
      <c r="C37" s="6"/>
      <c r="D37" s="6"/>
      <c r="E37" s="5" t="str">
        <f t="shared" si="0"/>
        <v/>
      </c>
      <c r="F37" s="10"/>
    </row>
    <row r="38" spans="1:6" ht="20" customHeight="1">
      <c r="A38" s="6">
        <v>32</v>
      </c>
      <c r="B38" s="2"/>
      <c r="C38" s="6"/>
      <c r="D38" s="6"/>
      <c r="E38" s="5" t="str">
        <f t="shared" si="0"/>
        <v/>
      </c>
      <c r="F38" s="10"/>
    </row>
    <row r="39" spans="1:6" ht="20" customHeight="1">
      <c r="A39" s="6">
        <v>33</v>
      </c>
      <c r="B39" s="2"/>
      <c r="C39" s="6"/>
      <c r="D39" s="6"/>
      <c r="E39" s="5" t="str">
        <f t="shared" si="0"/>
        <v/>
      </c>
      <c r="F39" s="10"/>
    </row>
    <row r="40" spans="1:6" ht="20" customHeight="1">
      <c r="A40" s="6">
        <v>34</v>
      </c>
      <c r="B40" s="2"/>
      <c r="C40" s="6"/>
      <c r="D40" s="6"/>
      <c r="E40" s="5" t="str">
        <f t="shared" si="0"/>
        <v/>
      </c>
      <c r="F40" s="10"/>
    </row>
    <row r="41" spans="1:6" ht="20" customHeight="1">
      <c r="A41" s="6">
        <v>35</v>
      </c>
      <c r="B41" s="2"/>
      <c r="C41" s="6"/>
      <c r="D41" s="6"/>
      <c r="E41" s="5" t="str">
        <f t="shared" si="0"/>
        <v/>
      </c>
      <c r="F41" s="10"/>
    </row>
    <row r="42" spans="1:6" ht="20" customHeight="1">
      <c r="A42" s="6">
        <v>36</v>
      </c>
      <c r="B42" s="2"/>
      <c r="C42" s="6"/>
      <c r="D42" s="6"/>
      <c r="E42" s="5" t="str">
        <f t="shared" si="0"/>
        <v/>
      </c>
      <c r="F42" s="10"/>
    </row>
    <row r="43" spans="1:6" ht="20" customHeight="1">
      <c r="A43" s="6">
        <v>37</v>
      </c>
      <c r="B43" s="2"/>
      <c r="C43" s="6"/>
      <c r="D43" s="6"/>
      <c r="E43" s="5" t="str">
        <f t="shared" si="0"/>
        <v/>
      </c>
      <c r="F43" s="10"/>
    </row>
    <row r="44" spans="1:6" ht="20" customHeight="1">
      <c r="A44" s="6">
        <v>38</v>
      </c>
      <c r="B44" s="2"/>
      <c r="C44" s="6"/>
      <c r="D44" s="6"/>
      <c r="E44" s="5" t="str">
        <f t="shared" si="0"/>
        <v/>
      </c>
      <c r="F44" s="10"/>
    </row>
    <row r="45" spans="1:6" ht="20" customHeight="1">
      <c r="A45" s="6">
        <v>39</v>
      </c>
      <c r="B45" s="2"/>
      <c r="C45" s="6"/>
      <c r="D45" s="6"/>
      <c r="E45" s="5" t="str">
        <f t="shared" si="0"/>
        <v/>
      </c>
      <c r="F45" s="10"/>
    </row>
    <row r="46" spans="1:6" ht="20" customHeight="1">
      <c r="A46" s="6">
        <v>40</v>
      </c>
      <c r="B46" s="2"/>
      <c r="C46" s="6"/>
      <c r="D46" s="6"/>
      <c r="E46" s="5" t="str">
        <f t="shared" si="0"/>
        <v/>
      </c>
      <c r="F46" s="10"/>
    </row>
    <row r="47" spans="1:6" ht="24" customHeight="1">
      <c r="A47" s="31" t="s">
        <v>120</v>
      </c>
      <c r="B47" s="32"/>
      <c r="C47" s="14" t="str">
        <f>"サイズ選択済: " &amp; COUNTA(C7:C46) &amp; "名"</f>
        <v>サイズ選択済: 0名</v>
      </c>
      <c r="D47" s="14" t="str">
        <f>"ポケット選択済: " &amp; COUNTA(D7:D46) &amp; "名"</f>
        <v>ポケット選択済: 0名</v>
      </c>
      <c r="E47" s="14" t="str">
        <f>"未完了: " &amp; COUNTIF(E7:E46, "★*") &amp; "名"</f>
        <v>未完了: 0名</v>
      </c>
      <c r="F47" s="14" t="str">
        <f>"在籍: " &amp; COUNTA(B7:B46) &amp; "名"</f>
        <v>在籍: 0名</v>
      </c>
    </row>
  </sheetData>
  <mergeCells count="5">
    <mergeCell ref="A1:D1"/>
    <mergeCell ref="E4:F4"/>
    <mergeCell ref="E1:F1"/>
    <mergeCell ref="A47:B47"/>
    <mergeCell ref="A3:F3"/>
  </mergeCells>
  <phoneticPr fontId="8"/>
  <conditionalFormatting sqref="C7:D46">
    <cfRule type="expression" dxfId="8" priority="1" stopIfTrue="1">
      <formula>AND($B7&lt;&gt;"", C7="")</formula>
    </cfRule>
  </conditionalFormatting>
  <conditionalFormatting sqref="E7:E46">
    <cfRule type="expression" dxfId="7" priority="2" stopIfTrue="1">
      <formula>ISNUMBER(SEARCH("★", E7))</formula>
    </cfRule>
    <cfRule type="cellIs" dxfId="6" priority="3" operator="equal">
      <formula>"完了"</formula>
    </cfRule>
  </conditionalFormatting>
  <dataValidations count="2">
    <dataValidation type="list" sqref="C7:C46" xr:uid="{00000000-0002-0000-0800-000000000000}">
      <formula1>"大(通常サイズ),小(miniサイズ)"</formula1>
    </dataValidation>
    <dataValidation type="list" sqref="D7:D46" xr:uid="{00000000-0002-0000-0800-000001000000}">
      <formula1>"ピンク/茶,黄/水色,若草/藍色,紫/黒"</formula1>
    </dataValidation>
  </dataValidations>
  <pageMargins left="0.75" right="0.75" top="1" bottom="1" header="0.5" footer="0.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47"/>
  <sheetViews>
    <sheetView workbookViewId="0">
      <pane ySplit="6" topLeftCell="A7" activePane="bottomLeft" state="frozen"/>
      <selection pane="bottomLeft" sqref="A1:D1"/>
    </sheetView>
  </sheetViews>
  <sheetFormatPr baseColWidth="10" defaultColWidth="8.83203125" defaultRowHeight="14"/>
  <cols>
    <col min="1" max="1" width="10" customWidth="1"/>
    <col min="2" max="2" width="18" customWidth="1"/>
    <col min="3" max="3" width="28" customWidth="1"/>
    <col min="4" max="4" width="32" customWidth="1"/>
    <col min="5" max="5" width="18" customWidth="1"/>
    <col min="6" max="6" width="20" customWidth="1"/>
  </cols>
  <sheetData>
    <row r="1" spans="1:6" ht="28" customHeight="1">
      <c r="A1" s="23" t="s">
        <v>121</v>
      </c>
      <c r="B1" s="26"/>
      <c r="C1" s="26"/>
      <c r="D1" s="26"/>
      <c r="E1" s="41" t="str">
        <f>HYPERLINK("#'学年集計・発注書'!A1", "🔙 学年集計・発注書へ戻る")</f>
        <v>🔙 学年集計・発注書へ戻る</v>
      </c>
      <c r="F1" s="26"/>
    </row>
    <row r="2" spans="1:6" ht="86" customHeight="1"/>
    <row r="3" spans="1:6" ht="18" customHeight="1">
      <c r="A3" s="24" t="s">
        <v>58</v>
      </c>
      <c r="B3" s="26"/>
      <c r="C3" s="26"/>
      <c r="D3" s="26"/>
      <c r="E3" s="26"/>
      <c r="F3" s="26"/>
    </row>
    <row r="4" spans="1:6" ht="20" customHeight="1">
      <c r="A4" s="19" t="s">
        <v>59</v>
      </c>
      <c r="B4" s="20" t="s">
        <v>122</v>
      </c>
      <c r="D4" s="21" t="s">
        <v>61</v>
      </c>
      <c r="E4" s="40" t="s">
        <v>62</v>
      </c>
      <c r="F4" s="26"/>
    </row>
    <row r="6" spans="1:6" ht="26" customHeight="1">
      <c r="A6" s="11" t="s">
        <v>63</v>
      </c>
      <c r="B6" s="11" t="s">
        <v>64</v>
      </c>
      <c r="C6" s="11" t="s">
        <v>65</v>
      </c>
      <c r="D6" s="11" t="s">
        <v>66</v>
      </c>
      <c r="E6" s="11" t="s">
        <v>67</v>
      </c>
      <c r="F6" s="11" t="s">
        <v>68</v>
      </c>
    </row>
    <row r="7" spans="1:6" ht="20" customHeight="1">
      <c r="A7" s="6">
        <v>1</v>
      </c>
      <c r="B7" s="2"/>
      <c r="C7" s="6"/>
      <c r="D7" s="6"/>
      <c r="E7" s="5" t="str">
        <f t="shared" ref="E7:E46" si="0">IF(B7="","", IF(AND(C7&lt;&gt;"", D7&lt;&gt;""), "完了", IF(AND(C7="", D7=""), "★未選択", IF(C7="", "★サイズ未選択", "★ポケット未選択"))))</f>
        <v/>
      </c>
      <c r="F7" s="10"/>
    </row>
    <row r="8" spans="1:6" ht="20" customHeight="1">
      <c r="A8" s="6">
        <v>2</v>
      </c>
      <c r="B8" s="2"/>
      <c r="C8" s="6"/>
      <c r="D8" s="6"/>
      <c r="E8" s="5" t="str">
        <f t="shared" si="0"/>
        <v/>
      </c>
      <c r="F8" s="10"/>
    </row>
    <row r="9" spans="1:6" ht="20" customHeight="1">
      <c r="A9" s="6">
        <v>3</v>
      </c>
      <c r="B9" s="2"/>
      <c r="C9" s="6"/>
      <c r="D9" s="6"/>
      <c r="E9" s="5" t="str">
        <f t="shared" si="0"/>
        <v/>
      </c>
      <c r="F9" s="10"/>
    </row>
    <row r="10" spans="1:6" ht="20" customHeight="1">
      <c r="A10" s="6">
        <v>4</v>
      </c>
      <c r="B10" s="2"/>
      <c r="C10" s="6"/>
      <c r="D10" s="6"/>
      <c r="E10" s="5" t="str">
        <f t="shared" si="0"/>
        <v/>
      </c>
      <c r="F10" s="10"/>
    </row>
    <row r="11" spans="1:6" ht="20" customHeight="1">
      <c r="A11" s="6">
        <v>5</v>
      </c>
      <c r="B11" s="2"/>
      <c r="C11" s="6"/>
      <c r="D11" s="6"/>
      <c r="E11" s="5" t="str">
        <f t="shared" si="0"/>
        <v/>
      </c>
      <c r="F11" s="10"/>
    </row>
    <row r="12" spans="1:6" ht="20" customHeight="1">
      <c r="A12" s="6">
        <v>6</v>
      </c>
      <c r="B12" s="2"/>
      <c r="C12" s="6"/>
      <c r="D12" s="6"/>
      <c r="E12" s="5" t="str">
        <f t="shared" si="0"/>
        <v/>
      </c>
      <c r="F12" s="10"/>
    </row>
    <row r="13" spans="1:6" ht="20" customHeight="1">
      <c r="A13" s="6">
        <v>7</v>
      </c>
      <c r="B13" s="2"/>
      <c r="C13" s="6"/>
      <c r="D13" s="6"/>
      <c r="E13" s="5" t="str">
        <f t="shared" si="0"/>
        <v/>
      </c>
      <c r="F13" s="10"/>
    </row>
    <row r="14" spans="1:6" ht="20" customHeight="1">
      <c r="A14" s="6">
        <v>8</v>
      </c>
      <c r="B14" s="2"/>
      <c r="C14" s="6"/>
      <c r="D14" s="6"/>
      <c r="E14" s="5" t="str">
        <f t="shared" si="0"/>
        <v/>
      </c>
      <c r="F14" s="10"/>
    </row>
    <row r="15" spans="1:6" ht="20" customHeight="1">
      <c r="A15" s="6">
        <v>9</v>
      </c>
      <c r="B15" s="2"/>
      <c r="C15" s="6"/>
      <c r="D15" s="6"/>
      <c r="E15" s="5" t="str">
        <f t="shared" si="0"/>
        <v/>
      </c>
      <c r="F15" s="10"/>
    </row>
    <row r="16" spans="1:6" ht="20" customHeight="1">
      <c r="A16" s="6">
        <v>10</v>
      </c>
      <c r="B16" s="2"/>
      <c r="C16" s="6"/>
      <c r="D16" s="6"/>
      <c r="E16" s="5" t="str">
        <f t="shared" si="0"/>
        <v/>
      </c>
      <c r="F16" s="10"/>
    </row>
    <row r="17" spans="1:6" ht="20" customHeight="1">
      <c r="A17" s="6">
        <v>11</v>
      </c>
      <c r="B17" s="2"/>
      <c r="C17" s="6"/>
      <c r="D17" s="6"/>
      <c r="E17" s="5" t="str">
        <f t="shared" si="0"/>
        <v/>
      </c>
      <c r="F17" s="10"/>
    </row>
    <row r="18" spans="1:6" ht="20" customHeight="1">
      <c r="A18" s="6">
        <v>12</v>
      </c>
      <c r="B18" s="2"/>
      <c r="C18" s="6"/>
      <c r="D18" s="6"/>
      <c r="E18" s="5" t="str">
        <f t="shared" si="0"/>
        <v/>
      </c>
      <c r="F18" s="10"/>
    </row>
    <row r="19" spans="1:6" ht="20" customHeight="1">
      <c r="A19" s="6">
        <v>13</v>
      </c>
      <c r="B19" s="2"/>
      <c r="C19" s="6"/>
      <c r="D19" s="6"/>
      <c r="E19" s="5" t="str">
        <f t="shared" si="0"/>
        <v/>
      </c>
      <c r="F19" s="10"/>
    </row>
    <row r="20" spans="1:6" ht="20" customHeight="1">
      <c r="A20" s="6">
        <v>14</v>
      </c>
      <c r="B20" s="2"/>
      <c r="C20" s="6"/>
      <c r="D20" s="6"/>
      <c r="E20" s="5" t="str">
        <f t="shared" si="0"/>
        <v/>
      </c>
      <c r="F20" s="10"/>
    </row>
    <row r="21" spans="1:6" ht="20" customHeight="1">
      <c r="A21" s="6">
        <v>15</v>
      </c>
      <c r="B21" s="2"/>
      <c r="C21" s="6"/>
      <c r="D21" s="6"/>
      <c r="E21" s="5" t="str">
        <f t="shared" si="0"/>
        <v/>
      </c>
      <c r="F21" s="10"/>
    </row>
    <row r="22" spans="1:6" ht="20" customHeight="1">
      <c r="A22" s="6">
        <v>16</v>
      </c>
      <c r="B22" s="2"/>
      <c r="C22" s="6"/>
      <c r="D22" s="6"/>
      <c r="E22" s="5" t="str">
        <f t="shared" si="0"/>
        <v/>
      </c>
      <c r="F22" s="10"/>
    </row>
    <row r="23" spans="1:6" ht="20" customHeight="1">
      <c r="A23" s="6">
        <v>17</v>
      </c>
      <c r="B23" s="2"/>
      <c r="C23" s="6"/>
      <c r="D23" s="6"/>
      <c r="E23" s="5" t="str">
        <f t="shared" si="0"/>
        <v/>
      </c>
      <c r="F23" s="10"/>
    </row>
    <row r="24" spans="1:6" ht="20" customHeight="1">
      <c r="A24" s="6">
        <v>18</v>
      </c>
      <c r="B24" s="2"/>
      <c r="C24" s="6"/>
      <c r="D24" s="6"/>
      <c r="E24" s="5" t="str">
        <f t="shared" si="0"/>
        <v/>
      </c>
      <c r="F24" s="10"/>
    </row>
    <row r="25" spans="1:6" ht="20" customHeight="1">
      <c r="A25" s="6">
        <v>19</v>
      </c>
      <c r="B25" s="2"/>
      <c r="C25" s="6"/>
      <c r="D25" s="6"/>
      <c r="E25" s="5" t="str">
        <f t="shared" si="0"/>
        <v/>
      </c>
      <c r="F25" s="10"/>
    </row>
    <row r="26" spans="1:6" ht="20" customHeight="1">
      <c r="A26" s="6">
        <v>20</v>
      </c>
      <c r="B26" s="2"/>
      <c r="C26" s="6"/>
      <c r="D26" s="6"/>
      <c r="E26" s="5" t="str">
        <f t="shared" si="0"/>
        <v/>
      </c>
      <c r="F26" s="10"/>
    </row>
    <row r="27" spans="1:6" ht="20" customHeight="1">
      <c r="A27" s="6">
        <v>21</v>
      </c>
      <c r="B27" s="2"/>
      <c r="C27" s="6"/>
      <c r="D27" s="6"/>
      <c r="E27" s="5" t="str">
        <f t="shared" si="0"/>
        <v/>
      </c>
      <c r="F27" s="10"/>
    </row>
    <row r="28" spans="1:6" ht="20" customHeight="1">
      <c r="A28" s="6">
        <v>22</v>
      </c>
      <c r="B28" s="2"/>
      <c r="C28" s="6"/>
      <c r="D28" s="6"/>
      <c r="E28" s="5" t="str">
        <f t="shared" si="0"/>
        <v/>
      </c>
      <c r="F28" s="10"/>
    </row>
    <row r="29" spans="1:6" ht="20" customHeight="1">
      <c r="A29" s="6">
        <v>23</v>
      </c>
      <c r="B29" s="2"/>
      <c r="C29" s="6"/>
      <c r="D29" s="6"/>
      <c r="E29" s="5" t="str">
        <f t="shared" si="0"/>
        <v/>
      </c>
      <c r="F29" s="10"/>
    </row>
    <row r="30" spans="1:6" ht="20" customHeight="1">
      <c r="A30" s="6">
        <v>24</v>
      </c>
      <c r="B30" s="2"/>
      <c r="C30" s="6"/>
      <c r="D30" s="6"/>
      <c r="E30" s="5" t="str">
        <f t="shared" si="0"/>
        <v/>
      </c>
      <c r="F30" s="10"/>
    </row>
    <row r="31" spans="1:6" ht="20" customHeight="1">
      <c r="A31" s="6">
        <v>25</v>
      </c>
      <c r="B31" s="2"/>
      <c r="C31" s="6"/>
      <c r="D31" s="6"/>
      <c r="E31" s="5" t="str">
        <f t="shared" si="0"/>
        <v/>
      </c>
      <c r="F31" s="10"/>
    </row>
    <row r="32" spans="1:6" ht="20" customHeight="1">
      <c r="A32" s="6">
        <v>26</v>
      </c>
      <c r="B32" s="2"/>
      <c r="C32" s="6"/>
      <c r="D32" s="6"/>
      <c r="E32" s="5" t="str">
        <f t="shared" si="0"/>
        <v/>
      </c>
      <c r="F32" s="10"/>
    </row>
    <row r="33" spans="1:6" ht="20" customHeight="1">
      <c r="A33" s="6">
        <v>27</v>
      </c>
      <c r="B33" s="2"/>
      <c r="C33" s="6"/>
      <c r="D33" s="6"/>
      <c r="E33" s="5" t="str">
        <f t="shared" si="0"/>
        <v/>
      </c>
      <c r="F33" s="10"/>
    </row>
    <row r="34" spans="1:6" ht="20" customHeight="1">
      <c r="A34" s="6">
        <v>28</v>
      </c>
      <c r="B34" s="2"/>
      <c r="C34" s="6"/>
      <c r="D34" s="6"/>
      <c r="E34" s="5" t="str">
        <f t="shared" si="0"/>
        <v/>
      </c>
      <c r="F34" s="10"/>
    </row>
    <row r="35" spans="1:6" ht="20" customHeight="1">
      <c r="A35" s="6">
        <v>29</v>
      </c>
      <c r="B35" s="2"/>
      <c r="C35" s="6"/>
      <c r="D35" s="6"/>
      <c r="E35" s="5" t="str">
        <f t="shared" si="0"/>
        <v/>
      </c>
      <c r="F35" s="10"/>
    </row>
    <row r="36" spans="1:6" ht="20" customHeight="1">
      <c r="A36" s="6">
        <v>30</v>
      </c>
      <c r="B36" s="2"/>
      <c r="C36" s="6"/>
      <c r="D36" s="6"/>
      <c r="E36" s="5" t="str">
        <f t="shared" si="0"/>
        <v/>
      </c>
      <c r="F36" s="10"/>
    </row>
    <row r="37" spans="1:6" ht="20" customHeight="1">
      <c r="A37" s="6">
        <v>31</v>
      </c>
      <c r="B37" s="2"/>
      <c r="C37" s="6"/>
      <c r="D37" s="6"/>
      <c r="E37" s="5" t="str">
        <f t="shared" si="0"/>
        <v/>
      </c>
      <c r="F37" s="10"/>
    </row>
    <row r="38" spans="1:6" ht="20" customHeight="1">
      <c r="A38" s="6">
        <v>32</v>
      </c>
      <c r="B38" s="2"/>
      <c r="C38" s="6"/>
      <c r="D38" s="6"/>
      <c r="E38" s="5" t="str">
        <f t="shared" si="0"/>
        <v/>
      </c>
      <c r="F38" s="10"/>
    </row>
    <row r="39" spans="1:6" ht="20" customHeight="1">
      <c r="A39" s="6">
        <v>33</v>
      </c>
      <c r="B39" s="2"/>
      <c r="C39" s="6"/>
      <c r="D39" s="6"/>
      <c r="E39" s="5" t="str">
        <f t="shared" si="0"/>
        <v/>
      </c>
      <c r="F39" s="10"/>
    </row>
    <row r="40" spans="1:6" ht="20" customHeight="1">
      <c r="A40" s="6">
        <v>34</v>
      </c>
      <c r="B40" s="2"/>
      <c r="C40" s="6"/>
      <c r="D40" s="6"/>
      <c r="E40" s="5" t="str">
        <f t="shared" si="0"/>
        <v/>
      </c>
      <c r="F40" s="10"/>
    </row>
    <row r="41" spans="1:6" ht="20" customHeight="1">
      <c r="A41" s="6">
        <v>35</v>
      </c>
      <c r="B41" s="2"/>
      <c r="C41" s="6"/>
      <c r="D41" s="6"/>
      <c r="E41" s="5" t="str">
        <f t="shared" si="0"/>
        <v/>
      </c>
      <c r="F41" s="10"/>
    </row>
    <row r="42" spans="1:6" ht="20" customHeight="1">
      <c r="A42" s="6">
        <v>36</v>
      </c>
      <c r="B42" s="2"/>
      <c r="C42" s="6"/>
      <c r="D42" s="6"/>
      <c r="E42" s="5" t="str">
        <f t="shared" si="0"/>
        <v/>
      </c>
      <c r="F42" s="10"/>
    </row>
    <row r="43" spans="1:6" ht="20" customHeight="1">
      <c r="A43" s="6">
        <v>37</v>
      </c>
      <c r="B43" s="2"/>
      <c r="C43" s="6"/>
      <c r="D43" s="6"/>
      <c r="E43" s="5" t="str">
        <f t="shared" si="0"/>
        <v/>
      </c>
      <c r="F43" s="10"/>
    </row>
    <row r="44" spans="1:6" ht="20" customHeight="1">
      <c r="A44" s="6">
        <v>38</v>
      </c>
      <c r="B44" s="2"/>
      <c r="C44" s="6"/>
      <c r="D44" s="6"/>
      <c r="E44" s="5" t="str">
        <f t="shared" si="0"/>
        <v/>
      </c>
      <c r="F44" s="10"/>
    </row>
    <row r="45" spans="1:6" ht="20" customHeight="1">
      <c r="A45" s="6">
        <v>39</v>
      </c>
      <c r="B45" s="2"/>
      <c r="C45" s="6"/>
      <c r="D45" s="6"/>
      <c r="E45" s="5" t="str">
        <f t="shared" si="0"/>
        <v/>
      </c>
      <c r="F45" s="10"/>
    </row>
    <row r="46" spans="1:6" ht="20" customHeight="1">
      <c r="A46" s="6">
        <v>40</v>
      </c>
      <c r="B46" s="2"/>
      <c r="C46" s="6"/>
      <c r="D46" s="6"/>
      <c r="E46" s="5" t="str">
        <f t="shared" si="0"/>
        <v/>
      </c>
      <c r="F46" s="10"/>
    </row>
    <row r="47" spans="1:6" ht="24" customHeight="1">
      <c r="A47" s="31" t="s">
        <v>123</v>
      </c>
      <c r="B47" s="32"/>
      <c r="C47" s="14" t="str">
        <f>"サイズ選択済: " &amp; COUNTA(C7:C46) &amp; "名"</f>
        <v>サイズ選択済: 0名</v>
      </c>
      <c r="D47" s="14" t="str">
        <f>"ポケット選択済: " &amp; COUNTA(D7:D46) &amp; "名"</f>
        <v>ポケット選択済: 0名</v>
      </c>
      <c r="E47" s="14" t="str">
        <f>"未完了: " &amp; COUNTIF(E7:E46, "★*") &amp; "名"</f>
        <v>未完了: 0名</v>
      </c>
      <c r="F47" s="14" t="str">
        <f>"在籍: " &amp; COUNTA(B7:B46) &amp; "名"</f>
        <v>在籍: 0名</v>
      </c>
    </row>
  </sheetData>
  <mergeCells count="5">
    <mergeCell ref="A1:D1"/>
    <mergeCell ref="E4:F4"/>
    <mergeCell ref="E1:F1"/>
    <mergeCell ref="A47:B47"/>
    <mergeCell ref="A3:F3"/>
  </mergeCells>
  <phoneticPr fontId="8"/>
  <conditionalFormatting sqref="C7:D46">
    <cfRule type="expression" dxfId="5" priority="1" stopIfTrue="1">
      <formula>AND($B7&lt;&gt;"", C7="")</formula>
    </cfRule>
  </conditionalFormatting>
  <conditionalFormatting sqref="E7:E46">
    <cfRule type="expression" dxfId="4" priority="2" stopIfTrue="1">
      <formula>ISNUMBER(SEARCH("★", E7))</formula>
    </cfRule>
    <cfRule type="cellIs" dxfId="3" priority="3" operator="equal">
      <formula>"完了"</formula>
    </cfRule>
  </conditionalFormatting>
  <dataValidations count="2">
    <dataValidation type="list" sqref="C7:C46" xr:uid="{00000000-0002-0000-0900-000000000000}">
      <formula1>"大(通常サイズ),小(miniサイズ)"</formula1>
    </dataValidation>
    <dataValidation type="list" sqref="D7:D46" xr:uid="{00000000-0002-0000-0900-000001000000}">
      <formula1>"ピンク/茶,黄/水色,若草/藍色,紫/黒"</formula1>
    </dataValidation>
  </dataValidations>
  <pageMargins left="0.75" right="0.75" top="1" bottom="1" header="0.5" footer="0.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47"/>
  <sheetViews>
    <sheetView workbookViewId="0">
      <pane ySplit="6" topLeftCell="A7" activePane="bottomLeft" state="frozen"/>
      <selection pane="bottomLeft" sqref="A1:D1"/>
    </sheetView>
  </sheetViews>
  <sheetFormatPr baseColWidth="10" defaultColWidth="8.83203125" defaultRowHeight="14"/>
  <cols>
    <col min="1" max="1" width="10" customWidth="1"/>
    <col min="2" max="2" width="18" customWidth="1"/>
    <col min="3" max="3" width="28" customWidth="1"/>
    <col min="4" max="4" width="32" customWidth="1"/>
    <col min="5" max="5" width="18" customWidth="1"/>
    <col min="6" max="6" width="20" customWidth="1"/>
  </cols>
  <sheetData>
    <row r="1" spans="1:6" ht="28" customHeight="1">
      <c r="A1" s="23" t="s">
        <v>124</v>
      </c>
      <c r="B1" s="26"/>
      <c r="C1" s="26"/>
      <c r="D1" s="26"/>
      <c r="E1" s="41" t="str">
        <f>HYPERLINK("#'学年集計・発注書'!A1", "🔙 学年集計・発注書へ戻る")</f>
        <v>🔙 学年集計・発注書へ戻る</v>
      </c>
      <c r="F1" s="26"/>
    </row>
    <row r="2" spans="1:6" ht="86" customHeight="1"/>
    <row r="3" spans="1:6" ht="18" customHeight="1">
      <c r="A3" s="24" t="s">
        <v>58</v>
      </c>
      <c r="B3" s="26"/>
      <c r="C3" s="26"/>
      <c r="D3" s="26"/>
      <c r="E3" s="26"/>
      <c r="F3" s="26"/>
    </row>
    <row r="4" spans="1:6" ht="20" customHeight="1">
      <c r="A4" s="19" t="s">
        <v>59</v>
      </c>
      <c r="B4" s="20" t="s">
        <v>125</v>
      </c>
      <c r="D4" s="21" t="s">
        <v>61</v>
      </c>
      <c r="E4" s="40" t="s">
        <v>62</v>
      </c>
      <c r="F4" s="26"/>
    </row>
    <row r="6" spans="1:6" ht="26" customHeight="1">
      <c r="A6" s="11" t="s">
        <v>63</v>
      </c>
      <c r="B6" s="11" t="s">
        <v>64</v>
      </c>
      <c r="C6" s="11" t="s">
        <v>65</v>
      </c>
      <c r="D6" s="11" t="s">
        <v>66</v>
      </c>
      <c r="E6" s="11" t="s">
        <v>67</v>
      </c>
      <c r="F6" s="11" t="s">
        <v>68</v>
      </c>
    </row>
    <row r="7" spans="1:6" ht="20" customHeight="1">
      <c r="A7" s="6">
        <v>1</v>
      </c>
      <c r="B7" s="2"/>
      <c r="C7" s="6"/>
      <c r="D7" s="6"/>
      <c r="E7" s="5" t="str">
        <f t="shared" ref="E7:E46" si="0">IF(B7="","", IF(AND(C7&lt;&gt;"", D7&lt;&gt;""), "完了", IF(AND(C7="", D7=""), "★未選択", IF(C7="", "★サイズ未選択", "★ポケット未選択"))))</f>
        <v/>
      </c>
      <c r="F7" s="10"/>
    </row>
    <row r="8" spans="1:6" ht="20" customHeight="1">
      <c r="A8" s="6">
        <v>2</v>
      </c>
      <c r="B8" s="2"/>
      <c r="C8" s="6"/>
      <c r="D8" s="6"/>
      <c r="E8" s="5" t="str">
        <f t="shared" si="0"/>
        <v/>
      </c>
      <c r="F8" s="10"/>
    </row>
    <row r="9" spans="1:6" ht="20" customHeight="1">
      <c r="A9" s="6">
        <v>3</v>
      </c>
      <c r="B9" s="2"/>
      <c r="C9" s="6"/>
      <c r="D9" s="6"/>
      <c r="E9" s="5" t="str">
        <f t="shared" si="0"/>
        <v/>
      </c>
      <c r="F9" s="10"/>
    </row>
    <row r="10" spans="1:6" ht="20" customHeight="1">
      <c r="A10" s="6">
        <v>4</v>
      </c>
      <c r="B10" s="2"/>
      <c r="C10" s="6"/>
      <c r="D10" s="6"/>
      <c r="E10" s="5" t="str">
        <f t="shared" si="0"/>
        <v/>
      </c>
      <c r="F10" s="10"/>
    </row>
    <row r="11" spans="1:6" ht="20" customHeight="1">
      <c r="A11" s="6">
        <v>5</v>
      </c>
      <c r="B11" s="2"/>
      <c r="C11" s="6"/>
      <c r="D11" s="6"/>
      <c r="E11" s="5" t="str">
        <f t="shared" si="0"/>
        <v/>
      </c>
      <c r="F11" s="10"/>
    </row>
    <row r="12" spans="1:6" ht="20" customHeight="1">
      <c r="A12" s="6">
        <v>6</v>
      </c>
      <c r="B12" s="2"/>
      <c r="C12" s="6"/>
      <c r="D12" s="6"/>
      <c r="E12" s="5" t="str">
        <f t="shared" si="0"/>
        <v/>
      </c>
      <c r="F12" s="10"/>
    </row>
    <row r="13" spans="1:6" ht="20" customHeight="1">
      <c r="A13" s="6">
        <v>7</v>
      </c>
      <c r="B13" s="2"/>
      <c r="C13" s="6"/>
      <c r="D13" s="6"/>
      <c r="E13" s="5" t="str">
        <f t="shared" si="0"/>
        <v/>
      </c>
      <c r="F13" s="10"/>
    </row>
    <row r="14" spans="1:6" ht="20" customHeight="1">
      <c r="A14" s="6">
        <v>8</v>
      </c>
      <c r="B14" s="2"/>
      <c r="C14" s="6"/>
      <c r="D14" s="6"/>
      <c r="E14" s="5" t="str">
        <f t="shared" si="0"/>
        <v/>
      </c>
      <c r="F14" s="10"/>
    </row>
    <row r="15" spans="1:6" ht="20" customHeight="1">
      <c r="A15" s="6">
        <v>9</v>
      </c>
      <c r="B15" s="2"/>
      <c r="C15" s="6"/>
      <c r="D15" s="6"/>
      <c r="E15" s="5" t="str">
        <f t="shared" si="0"/>
        <v/>
      </c>
      <c r="F15" s="10"/>
    </row>
    <row r="16" spans="1:6" ht="20" customHeight="1">
      <c r="A16" s="6">
        <v>10</v>
      </c>
      <c r="B16" s="2"/>
      <c r="C16" s="6"/>
      <c r="D16" s="6"/>
      <c r="E16" s="5" t="str">
        <f t="shared" si="0"/>
        <v/>
      </c>
      <c r="F16" s="10"/>
    </row>
    <row r="17" spans="1:6" ht="20" customHeight="1">
      <c r="A17" s="6">
        <v>11</v>
      </c>
      <c r="B17" s="2"/>
      <c r="C17" s="6"/>
      <c r="D17" s="6"/>
      <c r="E17" s="5" t="str">
        <f t="shared" si="0"/>
        <v/>
      </c>
      <c r="F17" s="10"/>
    </row>
    <row r="18" spans="1:6" ht="20" customHeight="1">
      <c r="A18" s="6">
        <v>12</v>
      </c>
      <c r="B18" s="2"/>
      <c r="C18" s="6"/>
      <c r="D18" s="6"/>
      <c r="E18" s="5" t="str">
        <f t="shared" si="0"/>
        <v/>
      </c>
      <c r="F18" s="10"/>
    </row>
    <row r="19" spans="1:6" ht="20" customHeight="1">
      <c r="A19" s="6">
        <v>13</v>
      </c>
      <c r="B19" s="2"/>
      <c r="C19" s="6"/>
      <c r="D19" s="6"/>
      <c r="E19" s="5" t="str">
        <f t="shared" si="0"/>
        <v/>
      </c>
      <c r="F19" s="10"/>
    </row>
    <row r="20" spans="1:6" ht="20" customHeight="1">
      <c r="A20" s="6">
        <v>14</v>
      </c>
      <c r="B20" s="2"/>
      <c r="C20" s="6"/>
      <c r="D20" s="6"/>
      <c r="E20" s="5" t="str">
        <f t="shared" si="0"/>
        <v/>
      </c>
      <c r="F20" s="10"/>
    </row>
    <row r="21" spans="1:6" ht="20" customHeight="1">
      <c r="A21" s="6">
        <v>15</v>
      </c>
      <c r="B21" s="2"/>
      <c r="C21" s="6"/>
      <c r="D21" s="6"/>
      <c r="E21" s="5" t="str">
        <f t="shared" si="0"/>
        <v/>
      </c>
      <c r="F21" s="10"/>
    </row>
    <row r="22" spans="1:6" ht="20" customHeight="1">
      <c r="A22" s="6">
        <v>16</v>
      </c>
      <c r="B22" s="2"/>
      <c r="C22" s="6"/>
      <c r="D22" s="6"/>
      <c r="E22" s="5" t="str">
        <f t="shared" si="0"/>
        <v/>
      </c>
      <c r="F22" s="10"/>
    </row>
    <row r="23" spans="1:6" ht="20" customHeight="1">
      <c r="A23" s="6">
        <v>17</v>
      </c>
      <c r="B23" s="2"/>
      <c r="C23" s="6"/>
      <c r="D23" s="6"/>
      <c r="E23" s="5" t="str">
        <f t="shared" si="0"/>
        <v/>
      </c>
      <c r="F23" s="10"/>
    </row>
    <row r="24" spans="1:6" ht="20" customHeight="1">
      <c r="A24" s="6">
        <v>18</v>
      </c>
      <c r="B24" s="2"/>
      <c r="C24" s="6"/>
      <c r="D24" s="6"/>
      <c r="E24" s="5" t="str">
        <f t="shared" si="0"/>
        <v/>
      </c>
      <c r="F24" s="10"/>
    </row>
    <row r="25" spans="1:6" ht="20" customHeight="1">
      <c r="A25" s="6">
        <v>19</v>
      </c>
      <c r="B25" s="2"/>
      <c r="C25" s="6"/>
      <c r="D25" s="6"/>
      <c r="E25" s="5" t="str">
        <f t="shared" si="0"/>
        <v/>
      </c>
      <c r="F25" s="10"/>
    </row>
    <row r="26" spans="1:6" ht="20" customHeight="1">
      <c r="A26" s="6">
        <v>20</v>
      </c>
      <c r="B26" s="2"/>
      <c r="C26" s="6"/>
      <c r="D26" s="6"/>
      <c r="E26" s="5" t="str">
        <f t="shared" si="0"/>
        <v/>
      </c>
      <c r="F26" s="10"/>
    </row>
    <row r="27" spans="1:6" ht="20" customHeight="1">
      <c r="A27" s="6">
        <v>21</v>
      </c>
      <c r="B27" s="2"/>
      <c r="C27" s="6"/>
      <c r="D27" s="6"/>
      <c r="E27" s="5" t="str">
        <f t="shared" si="0"/>
        <v/>
      </c>
      <c r="F27" s="10"/>
    </row>
    <row r="28" spans="1:6" ht="20" customHeight="1">
      <c r="A28" s="6">
        <v>22</v>
      </c>
      <c r="B28" s="2"/>
      <c r="C28" s="6"/>
      <c r="D28" s="6"/>
      <c r="E28" s="5" t="str">
        <f t="shared" si="0"/>
        <v/>
      </c>
      <c r="F28" s="10"/>
    </row>
    <row r="29" spans="1:6" ht="20" customHeight="1">
      <c r="A29" s="6">
        <v>23</v>
      </c>
      <c r="B29" s="2"/>
      <c r="C29" s="6"/>
      <c r="D29" s="6"/>
      <c r="E29" s="5" t="str">
        <f t="shared" si="0"/>
        <v/>
      </c>
      <c r="F29" s="10"/>
    </row>
    <row r="30" spans="1:6" ht="20" customHeight="1">
      <c r="A30" s="6">
        <v>24</v>
      </c>
      <c r="B30" s="2"/>
      <c r="C30" s="6"/>
      <c r="D30" s="6"/>
      <c r="E30" s="5" t="str">
        <f t="shared" si="0"/>
        <v/>
      </c>
      <c r="F30" s="10"/>
    </row>
    <row r="31" spans="1:6" ht="20" customHeight="1">
      <c r="A31" s="6">
        <v>25</v>
      </c>
      <c r="B31" s="2"/>
      <c r="C31" s="6"/>
      <c r="D31" s="6"/>
      <c r="E31" s="5" t="str">
        <f t="shared" si="0"/>
        <v/>
      </c>
      <c r="F31" s="10"/>
    </row>
    <row r="32" spans="1:6" ht="20" customHeight="1">
      <c r="A32" s="6">
        <v>26</v>
      </c>
      <c r="B32" s="2"/>
      <c r="C32" s="6"/>
      <c r="D32" s="6"/>
      <c r="E32" s="5" t="str">
        <f t="shared" si="0"/>
        <v/>
      </c>
      <c r="F32" s="10"/>
    </row>
    <row r="33" spans="1:6" ht="20" customHeight="1">
      <c r="A33" s="6">
        <v>27</v>
      </c>
      <c r="B33" s="2"/>
      <c r="C33" s="6"/>
      <c r="D33" s="6"/>
      <c r="E33" s="5" t="str">
        <f t="shared" si="0"/>
        <v/>
      </c>
      <c r="F33" s="10"/>
    </row>
    <row r="34" spans="1:6" ht="20" customHeight="1">
      <c r="A34" s="6">
        <v>28</v>
      </c>
      <c r="B34" s="2"/>
      <c r="C34" s="6"/>
      <c r="D34" s="6"/>
      <c r="E34" s="5" t="str">
        <f t="shared" si="0"/>
        <v/>
      </c>
      <c r="F34" s="10"/>
    </row>
    <row r="35" spans="1:6" ht="20" customHeight="1">
      <c r="A35" s="6">
        <v>29</v>
      </c>
      <c r="B35" s="2"/>
      <c r="C35" s="6"/>
      <c r="D35" s="6"/>
      <c r="E35" s="5" t="str">
        <f t="shared" si="0"/>
        <v/>
      </c>
      <c r="F35" s="10"/>
    </row>
    <row r="36" spans="1:6" ht="20" customHeight="1">
      <c r="A36" s="6">
        <v>30</v>
      </c>
      <c r="B36" s="2"/>
      <c r="C36" s="6"/>
      <c r="D36" s="6"/>
      <c r="E36" s="5" t="str">
        <f t="shared" si="0"/>
        <v/>
      </c>
      <c r="F36" s="10"/>
    </row>
    <row r="37" spans="1:6" ht="20" customHeight="1">
      <c r="A37" s="6">
        <v>31</v>
      </c>
      <c r="B37" s="2"/>
      <c r="C37" s="6"/>
      <c r="D37" s="6"/>
      <c r="E37" s="5" t="str">
        <f t="shared" si="0"/>
        <v/>
      </c>
      <c r="F37" s="10"/>
    </row>
    <row r="38" spans="1:6" ht="20" customHeight="1">
      <c r="A38" s="6">
        <v>32</v>
      </c>
      <c r="B38" s="2"/>
      <c r="C38" s="6"/>
      <c r="D38" s="6"/>
      <c r="E38" s="5" t="str">
        <f t="shared" si="0"/>
        <v/>
      </c>
      <c r="F38" s="10"/>
    </row>
    <row r="39" spans="1:6" ht="20" customHeight="1">
      <c r="A39" s="6">
        <v>33</v>
      </c>
      <c r="B39" s="2"/>
      <c r="C39" s="6"/>
      <c r="D39" s="6"/>
      <c r="E39" s="5" t="str">
        <f t="shared" si="0"/>
        <v/>
      </c>
      <c r="F39" s="10"/>
    </row>
    <row r="40" spans="1:6" ht="20" customHeight="1">
      <c r="A40" s="6">
        <v>34</v>
      </c>
      <c r="B40" s="2"/>
      <c r="C40" s="6"/>
      <c r="D40" s="6"/>
      <c r="E40" s="5" t="str">
        <f t="shared" si="0"/>
        <v/>
      </c>
      <c r="F40" s="10"/>
    </row>
    <row r="41" spans="1:6" ht="20" customHeight="1">
      <c r="A41" s="6">
        <v>35</v>
      </c>
      <c r="B41" s="2"/>
      <c r="C41" s="6"/>
      <c r="D41" s="6"/>
      <c r="E41" s="5" t="str">
        <f t="shared" si="0"/>
        <v/>
      </c>
      <c r="F41" s="10"/>
    </row>
    <row r="42" spans="1:6" ht="20" customHeight="1">
      <c r="A42" s="6">
        <v>36</v>
      </c>
      <c r="B42" s="2"/>
      <c r="C42" s="6"/>
      <c r="D42" s="6"/>
      <c r="E42" s="5" t="str">
        <f t="shared" si="0"/>
        <v/>
      </c>
      <c r="F42" s="10"/>
    </row>
    <row r="43" spans="1:6" ht="20" customHeight="1">
      <c r="A43" s="6">
        <v>37</v>
      </c>
      <c r="B43" s="2"/>
      <c r="C43" s="6"/>
      <c r="D43" s="6"/>
      <c r="E43" s="5" t="str">
        <f t="shared" si="0"/>
        <v/>
      </c>
      <c r="F43" s="10"/>
    </row>
    <row r="44" spans="1:6" ht="20" customHeight="1">
      <c r="A44" s="6">
        <v>38</v>
      </c>
      <c r="B44" s="2"/>
      <c r="C44" s="6"/>
      <c r="D44" s="6"/>
      <c r="E44" s="5" t="str">
        <f t="shared" si="0"/>
        <v/>
      </c>
      <c r="F44" s="10"/>
    </row>
    <row r="45" spans="1:6" ht="20" customHeight="1">
      <c r="A45" s="6">
        <v>39</v>
      </c>
      <c r="B45" s="2"/>
      <c r="C45" s="6"/>
      <c r="D45" s="6"/>
      <c r="E45" s="5" t="str">
        <f t="shared" si="0"/>
        <v/>
      </c>
      <c r="F45" s="10"/>
    </row>
    <row r="46" spans="1:6" ht="20" customHeight="1">
      <c r="A46" s="6">
        <v>40</v>
      </c>
      <c r="B46" s="2"/>
      <c r="C46" s="6"/>
      <c r="D46" s="6"/>
      <c r="E46" s="5" t="str">
        <f t="shared" si="0"/>
        <v/>
      </c>
      <c r="F46" s="10"/>
    </row>
    <row r="47" spans="1:6" ht="24" customHeight="1">
      <c r="A47" s="31" t="s">
        <v>126</v>
      </c>
      <c r="B47" s="32"/>
      <c r="C47" s="14" t="str">
        <f>"サイズ選択済: " &amp; COUNTA(C7:C46) &amp; "名"</f>
        <v>サイズ選択済: 0名</v>
      </c>
      <c r="D47" s="14" t="str">
        <f>"ポケット選択済: " &amp; COUNTA(D7:D46) &amp; "名"</f>
        <v>ポケット選択済: 0名</v>
      </c>
      <c r="E47" s="14" t="str">
        <f>"未完了: " &amp; COUNTIF(E7:E46, "★*") &amp; "名"</f>
        <v>未完了: 0名</v>
      </c>
      <c r="F47" s="14" t="str">
        <f>"在籍: " &amp; COUNTA(B7:B46) &amp; "名"</f>
        <v>在籍: 0名</v>
      </c>
    </row>
  </sheetData>
  <mergeCells count="5">
    <mergeCell ref="A1:D1"/>
    <mergeCell ref="E4:F4"/>
    <mergeCell ref="E1:F1"/>
    <mergeCell ref="A47:B47"/>
    <mergeCell ref="A3:F3"/>
  </mergeCells>
  <phoneticPr fontId="8"/>
  <conditionalFormatting sqref="C7:D46">
    <cfRule type="expression" dxfId="2" priority="1" stopIfTrue="1">
      <formula>AND($B7&lt;&gt;"", C7="")</formula>
    </cfRule>
  </conditionalFormatting>
  <conditionalFormatting sqref="E7:E46">
    <cfRule type="expression" dxfId="1" priority="2" stopIfTrue="1">
      <formula>ISNUMBER(SEARCH("★", E7))</formula>
    </cfRule>
    <cfRule type="cellIs" dxfId="0" priority="3" operator="equal">
      <formula>"完了"</formula>
    </cfRule>
  </conditionalFormatting>
  <dataValidations count="2">
    <dataValidation type="list" sqref="C7:C46" xr:uid="{00000000-0002-0000-0A00-000000000000}">
      <formula1>"大(通常サイズ),小(miniサイズ)"</formula1>
    </dataValidation>
    <dataValidation type="list" sqref="D7:D46" xr:uid="{00000000-0002-0000-0A00-000001000000}">
      <formula1>"ピンク/茶,黄/水色,若草/藍色,紫/黒"</formula1>
    </dataValidation>
  </dataValidations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学年集計・発注書</vt:lpstr>
      <vt:lpstr>生徒入力_1組</vt:lpstr>
      <vt:lpstr>生徒入力_2組</vt:lpstr>
      <vt:lpstr>生徒入力_3組</vt:lpstr>
      <vt:lpstr>生徒入力_4組</vt:lpstr>
      <vt:lpstr>生徒入力_5組</vt:lpstr>
      <vt:lpstr>生徒入力_6組</vt:lpstr>
      <vt:lpstr>生徒入力_7組</vt:lpstr>
      <vt:lpstr>生徒入力_8組</vt:lpstr>
      <vt:lpstr>生徒入力_9組</vt:lpstr>
      <vt:lpstr>生徒入力_10組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由佳 大津</cp:lastModifiedBy>
  <dcterms:created xsi:type="dcterms:W3CDTF">2026-10-15T07:27:22Z</dcterms:created>
  <dcterms:modified xsi:type="dcterms:W3CDTF">2026-10-22T08:14:51Z</dcterms:modified>
</cp:coreProperties>
</file>